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活動費詳細" sheetId="1" r:id="rId1"/>
    <sheet name="ｼｬﾄﾙ残数" sheetId="2" r:id="rId2"/>
    <sheet name="ﾁｰﾑｳｪｱ代金【第一弾】" sheetId="3" r:id="rId3"/>
    <sheet name="ﾁｰﾑｳｪｱ代金【第二弾】" sheetId="4" r:id="rId4"/>
  </sheets>
  <definedNames>
    <definedName name="_xlnm._FilterDatabase" localSheetId="0" hidden="1">'活動費詳細'!$A$5:$G$520</definedName>
    <definedName name="_xlnm.Print_Area" localSheetId="1">'ｼｬﾄﾙ残数'!$A$1:$G$47</definedName>
    <definedName name="_xlnm.Print_Area" localSheetId="2">'ﾁｰﾑｳｪｱ代金【第一弾】'!$A$1:$G$34</definedName>
    <definedName name="_xlnm.Print_Area" localSheetId="3">'ﾁｰﾑｳｪｱ代金【第二弾】'!$A$1:$G$41</definedName>
    <definedName name="_xlnm.Print_Area" localSheetId="0">'活動費詳細'!$A$1:$G$406</definedName>
    <definedName name="_xlnm.Print_Titles" localSheetId="1">'ｼｬﾄﾙ残数'!$1:$3</definedName>
    <definedName name="_xlnm.Print_Titles" localSheetId="2">'ﾁｰﾑｳｪｱ代金【第一弾】'!$1:$3</definedName>
    <definedName name="_xlnm.Print_Titles" localSheetId="3">'ﾁｰﾑｳｪｱ代金【第二弾】'!$1:$2</definedName>
    <definedName name="_xlnm.Print_Titles" localSheetId="0">'活動費詳細'!$1:$5</definedName>
  </definedNames>
  <calcPr fullCalcOnLoad="1"/>
</workbook>
</file>

<file path=xl/sharedStrings.xml><?xml version="1.0" encoding="utf-8"?>
<sst xmlns="http://schemas.openxmlformats.org/spreadsheetml/2006/main" count="1980" uniqueCount="567">
  <si>
    <t>日付</t>
  </si>
  <si>
    <t>概要</t>
  </si>
  <si>
    <t>～☆まねきねこ☆活動費詳細～</t>
  </si>
  <si>
    <t>作成年月日：</t>
  </si>
  <si>
    <t>更新年月日：</t>
  </si>
  <si>
    <t>詳細</t>
  </si>
  <si>
    <t>ｼｬﾄﾙ購入</t>
  </si>
  <si>
    <t>～シャトル残数～</t>
  </si>
  <si>
    <t>番数</t>
  </si>
  <si>
    <t>使用履歴</t>
  </si>
  <si>
    <t>シャトル残数</t>
  </si>
  <si>
    <t>メーカー</t>
  </si>
  <si>
    <t>シャトル</t>
  </si>
  <si>
    <t>№</t>
  </si>
  <si>
    <t>№</t>
  </si>
  <si>
    <t>活動費徴収</t>
  </si>
  <si>
    <t>ｼｬﾄﾙ棚卸し</t>
  </si>
  <si>
    <t>ｼｬﾄﾙ使用</t>
  </si>
  <si>
    <t>スノーピーク</t>
  </si>
  <si>
    <t>スノーピーク</t>
  </si>
  <si>
    <t>使用数(ﾀﾞｰｽ)</t>
  </si>
  <si>
    <t>残数(ﾀﾞｰｽ)</t>
  </si>
  <si>
    <t>立替金</t>
  </si>
  <si>
    <t>～チームウェア購入リスト～</t>
  </si>
  <si>
    <t>番号</t>
  </si>
  <si>
    <t>購入者</t>
  </si>
  <si>
    <t>色</t>
  </si>
  <si>
    <t>サイズ</t>
  </si>
  <si>
    <t>合計枚数</t>
  </si>
  <si>
    <t>ﾏｲｹﾙ</t>
  </si>
  <si>
    <t>ピンク</t>
  </si>
  <si>
    <t>メンズM</t>
  </si>
  <si>
    <t>すぎ</t>
  </si>
  <si>
    <t>ライトブルー、ピンク</t>
  </si>
  <si>
    <t>さか</t>
  </si>
  <si>
    <t>ブラック</t>
  </si>
  <si>
    <t>メンズＬ</t>
  </si>
  <si>
    <t>まこっつ</t>
  </si>
  <si>
    <t>ブラック、レッド</t>
  </si>
  <si>
    <t>くみすけ</t>
  </si>
  <si>
    <t>ライトブルー</t>
  </si>
  <si>
    <t>ウィメンズM</t>
  </si>
  <si>
    <t>お兄ちゃま</t>
  </si>
  <si>
    <t>オレンジ</t>
  </si>
  <si>
    <t>たかちゃん</t>
  </si>
  <si>
    <t>メンズＳ</t>
  </si>
  <si>
    <t>ぢゅんぢゅんо</t>
  </si>
  <si>
    <t>ネイビー</t>
  </si>
  <si>
    <t>たかや</t>
  </si>
  <si>
    <t>かず</t>
  </si>
  <si>
    <t>ブラック、オレンジ</t>
  </si>
  <si>
    <t>メンズＬＬ</t>
  </si>
  <si>
    <t>ぉがさん</t>
  </si>
  <si>
    <t>メンズＳＳ</t>
  </si>
  <si>
    <t xml:space="preserve">mal@冬モード </t>
  </si>
  <si>
    <t>メンズＭ</t>
  </si>
  <si>
    <t xml:space="preserve">あいぽ(*･ω･)b </t>
  </si>
  <si>
    <t>ブルー</t>
  </si>
  <si>
    <t>レッド</t>
  </si>
  <si>
    <t>メンズＭ</t>
  </si>
  <si>
    <t>キョロ</t>
  </si>
  <si>
    <t>ブラック、レッド</t>
  </si>
  <si>
    <t>メンズＳＳ</t>
  </si>
  <si>
    <t xml:space="preserve">もぐ </t>
  </si>
  <si>
    <t>ブルー</t>
  </si>
  <si>
    <t>メンズＬ</t>
  </si>
  <si>
    <t>まさき</t>
  </si>
  <si>
    <t>ブラック</t>
  </si>
  <si>
    <t>オレンジ</t>
  </si>
  <si>
    <t>メンズＳ</t>
  </si>
  <si>
    <t>☆CAO☆</t>
  </si>
  <si>
    <t>ピンク</t>
  </si>
  <si>
    <t>ウィメンズＬ</t>
  </si>
  <si>
    <t>かに</t>
  </si>
  <si>
    <t>ゆら</t>
  </si>
  <si>
    <t xml:space="preserve">☆ももちゃん☆ </t>
  </si>
  <si>
    <t>ウェア代</t>
  </si>
  <si>
    <t>合計金額</t>
  </si>
  <si>
    <t>スノーピーク(1,722円×2ﾀﾞｰｽ)</t>
  </si>
  <si>
    <t>スノーピーク(1,722円×10ﾀﾞｰｽ)</t>
  </si>
  <si>
    <t>収入</t>
  </si>
  <si>
    <t>支出</t>
  </si>
  <si>
    <t>立替金合計</t>
  </si>
  <si>
    <t>収入合計</t>
  </si>
  <si>
    <t>支出合計</t>
  </si>
  <si>
    <t>サークル活動費</t>
  </si>
  <si>
    <t>サークル活動費-立替金合計</t>
  </si>
  <si>
    <t>体育館利用料</t>
  </si>
  <si>
    <t>スノーピーク(1,722円×4ﾀﾞｰｽ)</t>
  </si>
  <si>
    <t>ヒラオ（オオヒラ）</t>
  </si>
  <si>
    <t>草加市健康都市記念体育館、4面、4時間</t>
  </si>
  <si>
    <t>草加市健康都市記念体育館、2面、2時間</t>
  </si>
  <si>
    <t>草加市健康都市記念体育館、3面、2時間</t>
  </si>
  <si>
    <t>№</t>
  </si>
  <si>
    <t>スノーピーク(1,722円×1.5ﾀﾞｰｽ)</t>
  </si>
  <si>
    <t>体育館利用料</t>
  </si>
  <si>
    <t>草加市健康都市記念体育館、2面、4時間</t>
  </si>
  <si>
    <t>スノーピーク(1,722円×2.5ﾀﾞｰｽ)</t>
  </si>
  <si>
    <t>スノーピーク(1,722円×1ﾀﾞｰｽ)まこっつ支払い</t>
  </si>
  <si>
    <t>スノーピーク(1,722円×2ﾀﾞｰｽ)</t>
  </si>
  <si>
    <t>スノーピーク(1,630円×10ﾀﾞｰｽ)特別価格</t>
  </si>
  <si>
    <t>スノーピーク(1,722円×1ﾀﾞｰｽ)</t>
  </si>
  <si>
    <t>草加市健康都市記念体育館、3面、4時間</t>
  </si>
  <si>
    <t>スノーピーク(1,630円×2.5ﾀﾞｰｽ)</t>
  </si>
  <si>
    <t>スノーピーク(1,630円×1ﾀﾞｰｽ)</t>
  </si>
  <si>
    <t>体育館利用料</t>
  </si>
  <si>
    <t>スノーピーク(1,680円×10ﾀﾞｰｽ)</t>
  </si>
  <si>
    <t>八潮市文化スポーツセンター体育館、3面、4時間</t>
  </si>
  <si>
    <t>スノーピーク(1,630円×2ﾀﾞｰｽ)</t>
  </si>
  <si>
    <t>スノーピーク(1,680円×3.5ﾀﾞｰｽ)</t>
  </si>
  <si>
    <t>スノーピーク(1,680円×3ﾀﾞｰｽ)</t>
  </si>
  <si>
    <t>300円×16人、150円×1人</t>
  </si>
  <si>
    <t>スノーピーク(1,680円×1ﾀﾞｰｽ)</t>
  </si>
  <si>
    <t>スノーピーク(1,680円×2.5ﾀﾞｰｽ)</t>
  </si>
  <si>
    <t>600円×25人</t>
  </si>
  <si>
    <t>300円×18人</t>
  </si>
  <si>
    <t>600円×18人、300円×2人</t>
  </si>
  <si>
    <t>300円×17人</t>
  </si>
  <si>
    <t>300円×13人</t>
  </si>
  <si>
    <t>600円×13人、300円×4人</t>
  </si>
  <si>
    <t>300円×14人</t>
  </si>
  <si>
    <t>600円×22人、450円×2人、150円×2人</t>
  </si>
  <si>
    <t>300円×16人</t>
  </si>
  <si>
    <t>600円×10人、500円×2人、450円×3人</t>
  </si>
  <si>
    <t>600円×11人、500円×2人、450円×3人、300円×3人</t>
  </si>
  <si>
    <t>600円×19人、450円×1人、300円×3人、150円×1人</t>
  </si>
  <si>
    <t>600円×17人、450円×2人</t>
  </si>
  <si>
    <t>600円×27人、450円×1人</t>
  </si>
  <si>
    <t>スノーピーク(1,680円×4ﾀﾞｰｽ)</t>
  </si>
  <si>
    <t>3(4.9g)</t>
  </si>
  <si>
    <t>スノーピーク(1,680円×1ﾀﾞｰｽ)まこっつ支払い</t>
  </si>
  <si>
    <t>ｼｬﾄﾙ使用</t>
  </si>
  <si>
    <t>備考</t>
  </si>
  <si>
    <t>草加OPで使用</t>
  </si>
  <si>
    <t>SBI OPで使用</t>
  </si>
  <si>
    <t>600円×15人、100円×1人</t>
  </si>
  <si>
    <t>スノーピーク(1,680円×3ﾀﾞｰｽ)</t>
  </si>
  <si>
    <t>600円×14人、450円×2人、300円×1人</t>
  </si>
  <si>
    <t>スノーピーク(1,680円×2.5ﾀﾞｰｽ)</t>
  </si>
  <si>
    <t>600円×19人、450円×1人、300円×3人</t>
  </si>
  <si>
    <t>ﾁｰﾑｳｪｱ代金</t>
  </si>
  <si>
    <t>徴収金額とウェア代金の差し引き分</t>
  </si>
  <si>
    <t>600円×21人、500円×1人、450円×1人、300円×1人</t>
  </si>
  <si>
    <t>体育館利用料</t>
  </si>
  <si>
    <t>スノーピーク(1,680円×3.5ﾀﾞｰｽ)</t>
  </si>
  <si>
    <t>大会申込費用</t>
  </si>
  <si>
    <t>※徴収分とウェア代金の差し引き817円はサークル活動費させていただきました。</t>
  </si>
  <si>
    <t>第20回越谷市ダブルス選手権(封筒20円、現金書留代460円、第一種定形80円)</t>
  </si>
  <si>
    <t/>
  </si>
  <si>
    <t>600円×16人、450円×4人、300円×3人</t>
  </si>
  <si>
    <t>ｼｬﾄﾙ転売</t>
  </si>
  <si>
    <t>スノーピーク(1,680円×1ﾀﾞｰｽ) 購入希望者に転売</t>
  </si>
  <si>
    <t>購入希望者に転売</t>
  </si>
  <si>
    <t>600円×16人、450円×1人、300円×1人</t>
  </si>
  <si>
    <t>600円×15人、300円×6人</t>
  </si>
  <si>
    <t>600円×9人、450円×5人、300円×3人、150円×1人</t>
  </si>
  <si>
    <t>平成20年度草加市民体育祭(封筒20円、現金書留代460円、第一種定形80円)</t>
  </si>
  <si>
    <t>スノーピーク</t>
  </si>
  <si>
    <t>スノーピーク</t>
  </si>
  <si>
    <t>シャトル</t>
  </si>
  <si>
    <t>スノーピーク</t>
  </si>
  <si>
    <t>スノーピーク</t>
  </si>
  <si>
    <t>600円×16人、450円×1人、300円×3人</t>
  </si>
  <si>
    <t>450円×16人、300円×4人、150円×2人</t>
  </si>
  <si>
    <t>スノーピーク(1,680円×2ﾀﾞｰｽ)</t>
  </si>
  <si>
    <t>スノーピーク(1,680円×1ﾀﾞｰｽ) 越谷大会</t>
  </si>
  <si>
    <t>越谷大会</t>
  </si>
  <si>
    <t>八潮市文化スポーツセンター体育館、3面、3時間</t>
  </si>
  <si>
    <t>600円×17人、450円×3人、300円×1人</t>
  </si>
  <si>
    <t>スノーピーク(1,680円×1ﾀﾞｰｽ) 草加市市民体育祭バドミントン大会</t>
  </si>
  <si>
    <t>草加市民大会</t>
  </si>
  <si>
    <t>600円×10人、450円×2人、300円×5人</t>
  </si>
  <si>
    <t>600円×15人、450円×1人、300円×2人</t>
  </si>
  <si>
    <t>飲み会費用</t>
  </si>
  <si>
    <t>飲み代(3,625円)のうち675円を負担(675円×14人)</t>
  </si>
  <si>
    <t>草加市健康都市記念体育館、3面、4時間（＋1面、2時間）</t>
  </si>
  <si>
    <t>600円×17人、450円×5人、300円×6人</t>
  </si>
  <si>
    <t>2番(4.8g)使用</t>
  </si>
  <si>
    <t>2番(4.8g)購入希望者に転売</t>
  </si>
  <si>
    <t>3番(4.9g)使用</t>
  </si>
  <si>
    <t>600円×13人、450円×2人</t>
  </si>
  <si>
    <t>3番(4.9g)使用、2番(4.8g)使用</t>
  </si>
  <si>
    <t>600円×15人、450円×1人</t>
  </si>
  <si>
    <t>スノーピーク(1,680円×2ﾀﾞｰｽ)</t>
  </si>
  <si>
    <t>600円×16人、450円×3人、300円×4人</t>
  </si>
  <si>
    <t>600円×17人、450円×1人</t>
  </si>
  <si>
    <t>スノーピーク(1,680円×2.5ﾀﾞｰｽ)</t>
  </si>
  <si>
    <t>ブラック</t>
  </si>
  <si>
    <t>かず</t>
  </si>
  <si>
    <t>たかや</t>
  </si>
  <si>
    <t>サイズ（uni）</t>
  </si>
  <si>
    <t>L</t>
  </si>
  <si>
    <t>L</t>
  </si>
  <si>
    <t>M</t>
  </si>
  <si>
    <t>振込み手数料</t>
  </si>
  <si>
    <t>手数料</t>
  </si>
  <si>
    <t>ネイビーブルー</t>
  </si>
  <si>
    <t>S</t>
  </si>
  <si>
    <t>アキ</t>
  </si>
  <si>
    <t>600円×19人、450円×6人、300円×1人、150円×1人</t>
  </si>
  <si>
    <t>mal@激務ﾓｰﾄﾞ</t>
  </si>
  <si>
    <t>☆ももちゃん☆</t>
  </si>
  <si>
    <t>O</t>
  </si>
  <si>
    <t>まさき</t>
  </si>
  <si>
    <t>ドリームサックス</t>
  </si>
  <si>
    <t>ｷｮﾛ</t>
  </si>
  <si>
    <t>ごんた</t>
  </si>
  <si>
    <t>さいむ</t>
  </si>
  <si>
    <t>ワインレッド</t>
  </si>
  <si>
    <t>しげ～る</t>
  </si>
  <si>
    <t>もっちゃん</t>
  </si>
  <si>
    <t>ヤギさん</t>
  </si>
  <si>
    <t>ブラック</t>
  </si>
  <si>
    <t>アキラ</t>
  </si>
  <si>
    <t>まり☆</t>
  </si>
  <si>
    <t>M</t>
  </si>
  <si>
    <t>左之助</t>
  </si>
  <si>
    <t>ストロベリークリーム</t>
  </si>
  <si>
    <t>O</t>
  </si>
  <si>
    <t>よみ</t>
  </si>
  <si>
    <t>ライムシャーベット</t>
  </si>
  <si>
    <t>600円×16人、450円×6人</t>
  </si>
  <si>
    <t>スノーピーク(1,680円×2.5ﾀﾞｰｽ)</t>
  </si>
  <si>
    <t>草加YONEX杯</t>
  </si>
  <si>
    <t>草加市ヨネックス杯争奪市民大会(封筒20円、現金書留代460円、第一種定形80円)</t>
  </si>
  <si>
    <t>八潮市エイトアリーナ(鶴ヶ曽根体育館)、3面、4時間</t>
  </si>
  <si>
    <t>600円×5人、450円×1人、300円×1人</t>
  </si>
  <si>
    <t>スノーピーク(1,680円×1ﾀﾞｰｽ)</t>
  </si>
  <si>
    <t>スノーピーク(1,680円×0.5ﾀﾞｰｽ) 草加市ヨネックス杯</t>
  </si>
  <si>
    <t>スノーピーク(1,680円×0.5ﾀﾞｰｽ) PHOENIX</t>
  </si>
  <si>
    <t>スノーピーク(1,640円×10ﾀﾞｰｽ)特別価格</t>
  </si>
  <si>
    <t>4(5.0g)</t>
  </si>
  <si>
    <t>450円×11人、150円×1人</t>
  </si>
  <si>
    <t>600円×10人、450円×1人、300円×4人</t>
  </si>
  <si>
    <t>スノーピーク(1,680円×1.5ﾀﾞｰｽ)</t>
  </si>
  <si>
    <t>600円×8人、450円×3人、300円×3人</t>
  </si>
  <si>
    <t>600円×16人、450円×3人、300円×2人、150円×1人</t>
  </si>
  <si>
    <t>4番(5.0g)使用</t>
  </si>
  <si>
    <t>4番(5.0g)購入希望者に転売</t>
  </si>
  <si>
    <t>スノーピーク(1,640円×1ﾀﾞｰｽ) 購入希望者に転売</t>
  </si>
  <si>
    <t>PHOENIX</t>
  </si>
  <si>
    <r>
      <t xml:space="preserve">スノーピーク(1,640円×2.5ﾀﾞｰｽ) </t>
    </r>
    <r>
      <rPr>
        <sz val="10"/>
        <color indexed="10"/>
        <rFont val="ＭＳ Ｐゴシック"/>
        <family val="3"/>
      </rPr>
      <t>※特別価格</t>
    </r>
  </si>
  <si>
    <t>450円×17人、300円×4人、150円×1人</t>
  </si>
  <si>
    <t>450円×5人、300円×4人</t>
  </si>
  <si>
    <r>
      <t xml:space="preserve">スノーピーク(1,640円×1ﾀﾞｰｽ) </t>
    </r>
    <r>
      <rPr>
        <sz val="10"/>
        <color indexed="10"/>
        <rFont val="ＭＳ Ｐゴシック"/>
        <family val="3"/>
      </rPr>
      <t>※特別価格</t>
    </r>
  </si>
  <si>
    <t>ｳｪｱ購入</t>
  </si>
  <si>
    <t>版代（14,700円）、ウェア1枚差額（120円×29枚＝3,480円）</t>
  </si>
  <si>
    <t>ドリームサックス</t>
  </si>
  <si>
    <t>S</t>
  </si>
  <si>
    <t>ネイビーブルー</t>
  </si>
  <si>
    <t>ブラック</t>
  </si>
  <si>
    <t>ストロベリークリーム</t>
  </si>
  <si>
    <t>ドリームサックス</t>
  </si>
  <si>
    <t>フレイムレッド</t>
  </si>
  <si>
    <t>ブライトマリーゴールド</t>
  </si>
  <si>
    <t>ワインレッド</t>
  </si>
  <si>
    <t>600円×12人、450円×5人</t>
  </si>
  <si>
    <t>3番(4.9g)使用</t>
  </si>
  <si>
    <t>草加市団体戦(封筒20円、現金書留代430円、第一種定形80円)</t>
  </si>
  <si>
    <r>
      <t xml:space="preserve">スノーピーク(1,640円×1.5ﾀﾞｰｽ) </t>
    </r>
    <r>
      <rPr>
        <sz val="10"/>
        <color indexed="10"/>
        <rFont val="ＭＳ Ｐゴシック"/>
        <family val="3"/>
      </rPr>
      <t>※特別価格</t>
    </r>
  </si>
  <si>
    <t>600円×17人、450円×1人、300円×5人</t>
  </si>
  <si>
    <r>
      <t xml:space="preserve">スノーピーク(1,640円×3.5ﾀﾞｰｽ) </t>
    </r>
    <r>
      <rPr>
        <sz val="10"/>
        <color indexed="10"/>
        <rFont val="ＭＳ Ｐゴシック"/>
        <family val="3"/>
      </rPr>
      <t>※特別価格</t>
    </r>
  </si>
  <si>
    <t>4番(5.0g)使用</t>
  </si>
  <si>
    <t>300円×12人</t>
  </si>
  <si>
    <t>草加団体戦3番(4.9g)使用</t>
  </si>
  <si>
    <r>
      <t xml:space="preserve">スノーピーク(1,640円×0.5ﾀﾞｰｽ) </t>
    </r>
    <r>
      <rPr>
        <sz val="10"/>
        <color indexed="10"/>
        <rFont val="ＭＳ Ｐゴシック"/>
        <family val="3"/>
      </rPr>
      <t xml:space="preserve">※特別価格 </t>
    </r>
    <r>
      <rPr>
        <sz val="10"/>
        <rFont val="ＭＳ Ｐゴシック"/>
        <family val="3"/>
      </rPr>
      <t>草加団体戦</t>
    </r>
  </si>
  <si>
    <t>600円×12人、450円×1人、350円×1人、300円×1人</t>
  </si>
  <si>
    <t>入金済み</t>
  </si>
  <si>
    <t>入金済み（12月15日）</t>
  </si>
  <si>
    <t>3番(4.9g)使用</t>
  </si>
  <si>
    <t>450円×17人、300円×2人</t>
  </si>
  <si>
    <r>
      <t xml:space="preserve">スノーピーク(1,640円×3ﾀﾞｰｽ) </t>
    </r>
    <r>
      <rPr>
        <sz val="10"/>
        <color indexed="10"/>
        <rFont val="ＭＳ Ｐゴシック"/>
        <family val="3"/>
      </rPr>
      <t>※特別価格</t>
    </r>
  </si>
  <si>
    <t>賞品購入代</t>
  </si>
  <si>
    <t>第１回まねきカップ賞品代</t>
  </si>
  <si>
    <t>450円×12人、300円×1人、150円×1人</t>
  </si>
  <si>
    <r>
      <t xml:space="preserve">スノーピーク(1,640円×2ﾀﾞｰｽ) </t>
    </r>
    <r>
      <rPr>
        <sz val="10"/>
        <color indexed="10"/>
        <rFont val="ＭＳ Ｐゴシック"/>
        <family val="3"/>
      </rPr>
      <t>※特別価格</t>
    </r>
  </si>
  <si>
    <t>600円×12人、500円×1人、300円×1人</t>
  </si>
  <si>
    <t>スノーピーク(1,630円×10ﾀﾞｰｽ)</t>
  </si>
  <si>
    <t>サンファストオフィシャルグレード(2,000円×1ﾀﾞｰｽ)</t>
  </si>
  <si>
    <t>シーライオン(1,500円×1ﾀﾞｰｽ)</t>
  </si>
  <si>
    <t>600円×11人、450円×6人、300円×1人</t>
  </si>
  <si>
    <t>備品購入</t>
  </si>
  <si>
    <t>ガット小分け用袋、スコアシート用バインダー@6個、ボールペン</t>
  </si>
  <si>
    <t>スノーピーク価格高騰による、次回シャトル検討用</t>
  </si>
  <si>
    <t>450円×13人</t>
  </si>
  <si>
    <t>八潮市エイトアリーナ(鶴ヶ曽根体育館)、3面、3時間</t>
  </si>
  <si>
    <t>草加市OP大会(封筒20円、現金書留代460円、第一種定形90円)</t>
  </si>
  <si>
    <t>600円×50人（第１回まねきカップ）</t>
  </si>
  <si>
    <t>八潮市勤労者体育館(ゆまにて)、6面、4時間</t>
  </si>
  <si>
    <t>大会賞品</t>
  </si>
  <si>
    <t>300円×14人</t>
  </si>
  <si>
    <t>スノーピーク(1,640円×2ﾀﾞｰｽ)</t>
  </si>
  <si>
    <t>4番(5.0g)10ﾀﾞｰｽ購入＠1630</t>
  </si>
  <si>
    <t>4番(5.0g)10ﾀﾞｰｽ購入＠1640</t>
  </si>
  <si>
    <t>スノーピーク(1,640円×1ﾀﾞｰｽ) 草加OP</t>
  </si>
  <si>
    <t>スノーピーク(1,650円×10ﾀﾞｰｽ) sunfast 4番</t>
  </si>
  <si>
    <t>600円×9人、450円×5人、300円×4人</t>
  </si>
  <si>
    <t>八潮市勤労者体育館(ゆまにて)、3面、4時間</t>
  </si>
  <si>
    <t>600円×17人、300円×3人</t>
  </si>
  <si>
    <t>スノーピーク(1,640円×2ﾀﾞｰｽ)</t>
  </si>
  <si>
    <t>600円×12人、450円×5人、300円×4人</t>
  </si>
  <si>
    <t>600円×14人、450円×6人、300円×2人</t>
  </si>
  <si>
    <t>スノーピーク(1,650円×2.5ﾀﾞｰｽ)</t>
  </si>
  <si>
    <t>600円×10人、450円×1人、300円×2人、150円×1人</t>
  </si>
  <si>
    <t>スノーピーク(1,640円×3ﾀﾞｰｽ)</t>
  </si>
  <si>
    <t xml:space="preserve">スノーピーク(1,640円×2ﾀﾞｰｽ) </t>
  </si>
  <si>
    <t xml:space="preserve">スノーピーク(1,640円×3ﾀﾞｰｽ) </t>
  </si>
  <si>
    <r>
      <t xml:space="preserve">草加市健康都市記念体育館、3面、2時間 </t>
    </r>
    <r>
      <rPr>
        <sz val="10"/>
        <color indexed="10"/>
        <rFont val="ＭＳ Ｐゴシック"/>
        <family val="3"/>
      </rPr>
      <t>※代表不在のため、特別に参加費０円</t>
    </r>
  </si>
  <si>
    <r>
      <t>10ﾀﾞｰｽ購入＠</t>
    </r>
    <r>
      <rPr>
        <sz val="11"/>
        <rFont val="ＭＳ Ｐゴシック"/>
        <family val="3"/>
      </rPr>
      <t>1630</t>
    </r>
  </si>
  <si>
    <r>
      <t>10ﾀﾞｰｽ購入＠</t>
    </r>
    <r>
      <rPr>
        <sz val="11"/>
        <rFont val="ＭＳ Ｐゴシック"/>
        <family val="3"/>
      </rPr>
      <t>1680</t>
    </r>
  </si>
  <si>
    <t>2番(4.8g)10ﾀﾞｰｽ購入＠1680</t>
  </si>
  <si>
    <t>3番(4.9g)10ﾀﾞｰｽ購入＠1680</t>
  </si>
  <si>
    <t>3番(4.9g)10ﾀﾞｰｽ購入＠1640</t>
  </si>
  <si>
    <t>4番(5.0g)使用ﾀﾞｰｽ購入＠1650</t>
  </si>
  <si>
    <t>3番(4.9g)使用＠1640</t>
  </si>
  <si>
    <t>3番(4.9g)使用＠1640</t>
  </si>
  <si>
    <t>3番(4.9g)使用 草加OP＠1640</t>
  </si>
  <si>
    <t>4番(5.0g)使用＠1630</t>
  </si>
  <si>
    <t>4番(5.0g)使用＠1640</t>
  </si>
  <si>
    <t>4番(5.0g)使用 春日部ミックス＠1640</t>
  </si>
  <si>
    <t>4番(5.0g)使用 PHOENIX＠1640</t>
  </si>
  <si>
    <t>大会賞品：4番(5.0g)＠1640</t>
  </si>
  <si>
    <t>4番(5.0g)使用＠1650</t>
  </si>
  <si>
    <t>スノーピーク(1,630円×3ﾀﾞｰｽ)</t>
  </si>
  <si>
    <t>スノーピーク(1,630円×7ﾀﾞｰｽ)</t>
  </si>
  <si>
    <t>スノーピーク(1,630円×0.5ﾀﾞｰｽ)  春日部ミックス</t>
  </si>
  <si>
    <t>スノーピーク(1,630円×0.5ﾀﾞｰｽ)  PHOENIX</t>
  </si>
  <si>
    <t>八潮市勤労者体育館(ゆまにて)、3面、3時間</t>
  </si>
  <si>
    <t>450円×25人、300円×2人</t>
  </si>
  <si>
    <t>スノーピーク(1,650円×10ﾀﾞｰｽ) sunfast 3番</t>
  </si>
  <si>
    <t>450円×16人、300円×1人、150円×2人</t>
  </si>
  <si>
    <t>スノーピーク(1,650円×2ﾀﾞｰｽ)</t>
  </si>
  <si>
    <t>スノーピーク(1,650円×2ﾀﾞｰｽ)</t>
  </si>
  <si>
    <t>草加市市民大会(封筒20円、現金書留代460円、第一種定形90円)</t>
  </si>
  <si>
    <t>入金済み（3月30日）</t>
  </si>
  <si>
    <r>
      <t>【未払い】こいそさん</t>
    </r>
    <r>
      <rPr>
        <sz val="10"/>
        <rFont val="ＭＳ Ｐゴシック"/>
        <family val="3"/>
      </rPr>
      <t>、入金済み（3月30日）</t>
    </r>
  </si>
  <si>
    <t>SBIオープン大会(封筒20円、現金書留代430円、第一種定形80円)</t>
  </si>
  <si>
    <t>450円×11人、300円×3人</t>
  </si>
  <si>
    <t>スノーピーク(1,650円×1.5ﾀﾞｰｽ)</t>
  </si>
  <si>
    <t>600円×13人、450円×2人、300円×4人</t>
  </si>
  <si>
    <t>スノーピーク(1,650円×1ﾀﾞｰｽ)　みゅうと練習で使用</t>
  </si>
  <si>
    <t>3番(4.9g)使用＠1650</t>
  </si>
  <si>
    <t>3番(4.9g)使用＠1650 みゅうと練習</t>
  </si>
  <si>
    <t>スノーピーク(1,650円×3ﾀﾞｰｽ)</t>
  </si>
  <si>
    <t>600円×11人、450円×9人、300円×2人</t>
  </si>
  <si>
    <t>3番(4.9g)10ﾀﾞｰｽ購入＠1650</t>
  </si>
  <si>
    <t>600円×18人</t>
  </si>
  <si>
    <t>600円×19人、450円×2人、300円×2人</t>
  </si>
  <si>
    <t>スノーピーク(1,650円×4ﾀﾞｰｽ)</t>
  </si>
  <si>
    <t>1面追加</t>
  </si>
  <si>
    <t>草加市ミックス大会(封筒20円、現金書留代430円、第一種定形90円)</t>
  </si>
  <si>
    <t>600円×17人、450円×5人、300円×1人</t>
  </si>
  <si>
    <t>かに</t>
  </si>
  <si>
    <t>ワインレッド</t>
  </si>
  <si>
    <t>M</t>
  </si>
  <si>
    <t>フォン様</t>
  </si>
  <si>
    <t>こまり</t>
  </si>
  <si>
    <t>ダークグリーン</t>
  </si>
  <si>
    <t>守神</t>
  </si>
  <si>
    <t>450円×21人、300円×1人、150円×1人</t>
  </si>
  <si>
    <t>★ぁ－タﾝ★</t>
  </si>
  <si>
    <t>ライムグロー</t>
  </si>
  <si>
    <t>フレイムレッド</t>
  </si>
  <si>
    <t>600円×17人、450円×3人、300円×2人</t>
  </si>
  <si>
    <t>600円×9人、450円×6人</t>
  </si>
  <si>
    <t>越谷市オープン大会(封筒20円、現金書留代420円、第一種定形80円)</t>
  </si>
  <si>
    <t>300円×21人、150円×2人</t>
  </si>
  <si>
    <t>草加市健康都市記念体育館、4面、2時間</t>
  </si>
  <si>
    <t>600円×10人、450円×4人、300円×4人</t>
  </si>
  <si>
    <t>600円×12人、450円×7人、300円×4人</t>
  </si>
  <si>
    <t>草加市健康都市記念体育館、3面、4時間</t>
  </si>
  <si>
    <t>エアロプレーン(1,650円×1ﾀﾞｰｽ) ミラン 3番</t>
  </si>
  <si>
    <t>MILAN-M101(1,650円×1ﾀﾞｰｽ) ミラン 3番</t>
  </si>
  <si>
    <t>MILAN-T888(1,650円×1ﾀﾞｰｽ) ミラン 3番</t>
  </si>
  <si>
    <t>振込み手数料(100円)＆送料(500円)</t>
  </si>
  <si>
    <t>エアロプレーン</t>
  </si>
  <si>
    <t>MILAN-M101</t>
  </si>
  <si>
    <t>MILAN-T888</t>
  </si>
  <si>
    <t>ミラン</t>
  </si>
  <si>
    <t>お試し購入（第一種検定品）</t>
  </si>
  <si>
    <t>お試し購入（第二種検定品）</t>
  </si>
  <si>
    <t>600円×17人、450円×5人、300円×4人</t>
  </si>
  <si>
    <t>スノーピーク(1,650円×3ﾀﾞｰｽ)</t>
  </si>
  <si>
    <t>600円×14人、450円×2人、300円×4人</t>
  </si>
  <si>
    <t>300円×18人、150円×5人</t>
  </si>
  <si>
    <t>スノーピーク(1,650円×1.5ﾀﾞｰｽ)</t>
  </si>
  <si>
    <t>スノーピーク(1,650円×10ﾀﾞｰｽ) sunfast 2番</t>
  </si>
  <si>
    <t>2(4.8g)</t>
  </si>
  <si>
    <t>2番(4.8g)10ﾀﾞｰｽ購入＠1650</t>
  </si>
  <si>
    <t>3番(4.9g)使用＆2番(4.8g)使用＠1650</t>
  </si>
  <si>
    <t>スノーピーク(1,650円×1ﾀﾞｰｽ) 草加市市民体育祭バドミントン大会</t>
  </si>
  <si>
    <t>300円×15人、150円×1人</t>
  </si>
  <si>
    <t>草加市健康都市記念体育館、3面、2時間</t>
  </si>
  <si>
    <t>600円×19人、450円×4人</t>
  </si>
  <si>
    <t>ウェア1枚差額（120円×7枚＝840円）</t>
  </si>
  <si>
    <t>450円×15人、300円×1人、150円×1人</t>
  </si>
  <si>
    <t>2番(4.8g)使用＠1650</t>
  </si>
  <si>
    <t>600円×12人、450円×3人、150円×1人</t>
  </si>
  <si>
    <t>スノーピーク(1,650円×20ﾀﾞｰｽ) sunfast 2番</t>
  </si>
  <si>
    <t>賞品購入</t>
  </si>
  <si>
    <t>スポーツドリカム(グリップ、リストバンド、ソックス、タオルなど)</t>
  </si>
  <si>
    <t>体育堂(Tシャツ)</t>
  </si>
  <si>
    <t>kumpoo(ラケット)</t>
  </si>
  <si>
    <t>200円×10人</t>
  </si>
  <si>
    <t>スノーピーク(1,650円×1ﾀﾞｰｽ)</t>
  </si>
  <si>
    <t>2番(4.8g)20ﾀﾞｰｽ購入＠1650</t>
  </si>
  <si>
    <t>【仮】シューズ代</t>
  </si>
  <si>
    <t>2番(4.8g)使用＠1650 暑気払い景品</t>
  </si>
  <si>
    <t>飲み代補助</t>
  </si>
  <si>
    <t>500円×15人分</t>
  </si>
  <si>
    <t>スノーピーク(1,650円×3ﾀﾞｰｽ)</t>
  </si>
  <si>
    <t>600円×14人、300円×4人</t>
  </si>
  <si>
    <t>450円×12人、300円×１人</t>
  </si>
  <si>
    <t>600円×11人、450円×4人、300円×1人</t>
  </si>
  <si>
    <t>スノーピーク(1,650円×2ﾀﾞｰｽ)</t>
  </si>
  <si>
    <t>600円×22人、450円×1人、300円×1人</t>
  </si>
  <si>
    <t>草加市YONEX杯(封筒20円、現金書留代430円、第一種定形80円)</t>
  </si>
  <si>
    <t>300円×20人</t>
  </si>
  <si>
    <t>入金済み（9月9日）</t>
  </si>
  <si>
    <t>入金済み（9月9日）無料（こじろう、くろまめ）</t>
  </si>
  <si>
    <t>入金済み（9月9日）無料（のりきゅん、谷ヤン）</t>
  </si>
  <si>
    <t>入金済み（9月9日）無料（くろまめ）</t>
  </si>
  <si>
    <t>入金済み（9月9日）</t>
  </si>
  <si>
    <t>600円×26人、450円×1人</t>
  </si>
  <si>
    <t>スタンダード(2,300円×2ﾀﾞｰｽ) 2番</t>
  </si>
  <si>
    <t>大会で間に合わなかったので、急遽購入してもらいました。</t>
  </si>
  <si>
    <t>600円×9人、450円×11人、150円×2人</t>
  </si>
  <si>
    <t>600円×16人、450円×1人、300円×2人</t>
  </si>
  <si>
    <t>450円×14人、300円×2人</t>
  </si>
  <si>
    <t>2番(4.8g)10ﾀﾞｰｽ購入＠1650</t>
  </si>
  <si>
    <t>450円×16人、300円×2人</t>
  </si>
  <si>
    <t>600円×14人、450円×3人</t>
  </si>
  <si>
    <t>シャトルなし。無料開放。</t>
  </si>
  <si>
    <t>450円×24人、300円×5人</t>
  </si>
  <si>
    <t>スノーピーク(1,650円×20ﾀﾞｰｽ) sunfast 3番</t>
  </si>
  <si>
    <t>3番(4.9g)20ﾀﾞｰｽ購入＠1650</t>
  </si>
  <si>
    <t>2番(4.8g)&amp;3番(4.9g)使用＠1650</t>
  </si>
  <si>
    <t>3番(4.9g)使用＠1650</t>
  </si>
  <si>
    <t>スタンダード(2,300円×1ﾀﾞｰｽ)</t>
  </si>
  <si>
    <t>スノーピーク(1,650円×2ﾀﾞｰｽ)</t>
  </si>
  <si>
    <t>スノーピーク(1,650円×1ﾀﾞｰｽ)</t>
  </si>
  <si>
    <t>600円×30人？</t>
  </si>
  <si>
    <t>入金済み（9月9日）</t>
  </si>
  <si>
    <t>入金済み（11月6日）無料（もっちゃん）</t>
  </si>
  <si>
    <t>入金済み（11月6日）</t>
  </si>
  <si>
    <t>入金済み（11月6日）無料（たかや）</t>
  </si>
  <si>
    <t>入金済み（11月6日）</t>
  </si>
  <si>
    <t>ぉがさん所持。</t>
  </si>
  <si>
    <t>450円×24人</t>
  </si>
  <si>
    <t>450円×14人、300円×3人</t>
  </si>
  <si>
    <t>八潮市文化スポーツセンター体育館、6面、4時間</t>
  </si>
  <si>
    <t>450円×11人、300円×2人</t>
  </si>
  <si>
    <t>600円×22人、450円×2人、150円×1人</t>
  </si>
  <si>
    <t>スノーピーク(1,650円×3ﾀﾞｰｽ) 購入希望者に転売</t>
  </si>
  <si>
    <t>おがたん、たかちゃん</t>
  </si>
  <si>
    <t>スノーピーク(1,650円×5ﾀﾞｰｽ)</t>
  </si>
  <si>
    <t>スノーピーク(1,650円×1ﾀﾞｰｽ) 購入希望者に転売</t>
  </si>
  <si>
    <t>まこっつ</t>
  </si>
  <si>
    <t>3番(4.9g)転売＠1650</t>
  </si>
  <si>
    <t>600円×19人、450円×13人</t>
  </si>
  <si>
    <t>450円×20人、300×1人、150円×1人</t>
  </si>
  <si>
    <t>450円×15人、300×5人、150円×2人</t>
  </si>
  <si>
    <t>300円×13人</t>
  </si>
  <si>
    <t>入金済み（11月16日）</t>
  </si>
  <si>
    <t>入金済み（12月15日）</t>
  </si>
  <si>
    <t>入金済み（12月15日）</t>
  </si>
  <si>
    <t>入金済み（12月15日）もっちゃん(無料)</t>
  </si>
  <si>
    <t>入金済み（12月15日）もっちゃん(無料)</t>
  </si>
  <si>
    <t>600円×10人、450円×9人、300円×2人</t>
  </si>
  <si>
    <t>600円×14人、450円×4人</t>
  </si>
  <si>
    <t>2009年忘年会景品購入代</t>
  </si>
  <si>
    <t>スノーピーク(1,650円×20ﾀﾞｰｽ) sunfast 4番</t>
  </si>
  <si>
    <t>草加市団体戦(封筒20円、現金書留代430円、第一種定形90円)</t>
  </si>
  <si>
    <t>4番(5.0g)20ﾀﾞｰｽ購入＠1650</t>
  </si>
  <si>
    <t>入金済み</t>
  </si>
  <si>
    <t>4番(5.0g)使用＠1650</t>
  </si>
  <si>
    <t>4番(5.0g)転売＠1650</t>
  </si>
  <si>
    <t>ホルモンぬ</t>
  </si>
  <si>
    <t>450円×15人、300円×1人、150円×2人</t>
  </si>
  <si>
    <t>600円×16人、450円×4人、300円×1人、150円×0人</t>
  </si>
  <si>
    <t>600円×8人、450円×2人、300円×2人、150円×0人</t>
  </si>
  <si>
    <t>600円×8人、450円×3人、300円×1人、150円×0人</t>
  </si>
  <si>
    <t>600円×8人、450円×5人、300円×2人、150円×0人</t>
  </si>
  <si>
    <t>600円×11人、450円×1人、300円×2人、150円×0人</t>
  </si>
  <si>
    <t>スノーピーク(1,650円×2.5ﾀﾞｰｽ)</t>
  </si>
  <si>
    <t>4番(5.0g)使用＠1650、3番(4.9g)使用＠1650</t>
  </si>
  <si>
    <t>4番(5.0g)10ﾀﾞｰｽ購入＠1650</t>
  </si>
  <si>
    <t>600円×15人、450円×4人、300円×0人、150円×0人</t>
  </si>
  <si>
    <t>参加者が少なかったので、無料</t>
  </si>
  <si>
    <t>スノーピーク(1,650円×1ﾀﾞｰｽ)</t>
  </si>
  <si>
    <t>スノーピーク(1,650円×1ﾀﾞｰｽ)(草加オープン大会)</t>
  </si>
  <si>
    <t>450円×22人</t>
  </si>
  <si>
    <t>4番(5.0g)使用＠1650 大会(草加OP)で使用。</t>
  </si>
  <si>
    <t>300円×18人</t>
  </si>
  <si>
    <t>草加市市民体育館、3面、2時間</t>
  </si>
  <si>
    <t>フライピーク(1,800円×10ﾀﾞｰｽ) flypeak 4番</t>
  </si>
  <si>
    <t>フライピーク</t>
  </si>
  <si>
    <t>4番(5.0g)10ﾀﾞｰｽ購入＠1800</t>
  </si>
  <si>
    <t>4番(5.0g)使用＠1800</t>
  </si>
  <si>
    <t>600円×18人、450円×2人、300円×0人、150円×0人</t>
  </si>
  <si>
    <t>600円×0人、450円×10人、300円×2人、150円×0人</t>
  </si>
  <si>
    <t>600円×12人、450円×3人、300円×2人、150円×0人</t>
  </si>
  <si>
    <t>600円×0人、450円×14人、300円×0人、150円×0人</t>
  </si>
  <si>
    <t>600円×0人、450円×12人、300円×5人、150円×0人</t>
  </si>
  <si>
    <t>フライピーク</t>
  </si>
  <si>
    <t>600円×0人、450円×0人、300円×12人、150円×3人</t>
  </si>
  <si>
    <t>600円×0人、450円×19人、300円×4人、150円×0人</t>
  </si>
  <si>
    <t>600円×20人、450円×0人、300円×1人、150円×0人</t>
  </si>
  <si>
    <t>ホルモンぬ（未納）</t>
  </si>
  <si>
    <t>スノーピーク(1,650円×1ﾀﾞｰｽ)、フライピーク(1,800円×0.5ﾀﾞｰｽ)</t>
  </si>
  <si>
    <t>スノーピーク(1,650円×1ﾀﾞｰｽ、フライピーク(1,800円×1ﾀﾞｰｽ)</t>
  </si>
  <si>
    <t>スノーピーク(1,650円×1ﾀﾞｰｽ)、フライピーク(1,800円×1ﾀﾞｰｽ)</t>
  </si>
  <si>
    <t>フライピーク(1,800円×2ﾀﾞｰｽ)</t>
  </si>
  <si>
    <t>フライピーク(1,800円×2.5ﾀﾞｰｽ)</t>
  </si>
  <si>
    <t>フライピーク(1,800円×1.5ﾀﾞｰｽ)</t>
  </si>
  <si>
    <t>スノーピーク(1,650円×1ﾀﾞｰｽ)、フライピーク(1,800円×1.5ﾀﾞｰｽ)</t>
  </si>
  <si>
    <t>スノーピーク</t>
  </si>
  <si>
    <t>フライピーク</t>
  </si>
  <si>
    <t>フライピーク</t>
  </si>
  <si>
    <t>スノーピーク</t>
  </si>
  <si>
    <t>フライピーク</t>
  </si>
  <si>
    <t>フィロス練習試合</t>
  </si>
  <si>
    <t>スノーピーク(1,650円×7ﾀﾞｰｽ)</t>
  </si>
  <si>
    <t>草加市健康都市記念体育館、4面、4時間＋1面、2時間</t>
  </si>
  <si>
    <t>600円×19人、450円×0人、300円×0人、150円×0人</t>
  </si>
  <si>
    <t>フィロス分参加費</t>
  </si>
  <si>
    <t>スノーピーク(1,650円×2.5ﾀﾞｰｽ)</t>
  </si>
  <si>
    <t>600円×14人、450円×7人、300円×1人、150円×0人</t>
  </si>
  <si>
    <t>600円×0人、450円×0人、300円×11人、150円×0人</t>
  </si>
  <si>
    <t>600円×11人、450円×1人、300円×1人、150円×0人</t>
  </si>
  <si>
    <t>600円×6人、450円×9人、300円×3人、150円×0人</t>
  </si>
  <si>
    <t>スノーピーク(1,650円×1ﾀﾞｰｽ)(草加市民大会)</t>
  </si>
  <si>
    <t>スノーピーク(1,650円×2ﾀﾞｰｽ)</t>
  </si>
  <si>
    <t>600円×10人、450円×0人、300円×1人、150円×0人</t>
  </si>
  <si>
    <t>第２回まねきカップ賞品代</t>
  </si>
  <si>
    <t xml:space="preserve">1500円×47人、1000円×1人 </t>
  </si>
  <si>
    <t>草加市民体育館、3面、10時間</t>
  </si>
  <si>
    <t>スノーピーク(1,650円×15ﾀﾞｰｽ)</t>
  </si>
  <si>
    <t>3番(4.9g)使用＠1650 大会(草加市民大会)で使用。</t>
  </si>
  <si>
    <t>人数が少ないので未開催。</t>
  </si>
  <si>
    <t>3番(4.9g)使用＠1650 大会(SBIオープン)で使用。</t>
  </si>
  <si>
    <t>スノーピーク(1,650円×1ﾀﾞｰｽ)(SBIオープン)</t>
  </si>
  <si>
    <t>600円×5人、450円×4人、300円×0人、150円×0人</t>
  </si>
  <si>
    <t>600円×11人、450円×2人、300円×4人、150円×1人</t>
  </si>
  <si>
    <t>600円×7人、450円×2人、300円×2人、150円×0人</t>
  </si>
  <si>
    <t>草加市健康都市記念体育館、4→3面、4時間</t>
  </si>
  <si>
    <t>スノーピーク(1,650円×3.5ﾀﾞｰｽ)</t>
  </si>
  <si>
    <t>600円×8人、450円×10人、300円×4人、150円×1人</t>
  </si>
  <si>
    <t>600円×0人、450円×8人、300円×1人、150円×0人</t>
  </si>
  <si>
    <t>3番(4.9g)10ﾀﾞｰｽ購入＠1650</t>
  </si>
  <si>
    <t>スノーピーク(1,650円×1ﾀﾞｰｽ)(草加ミックス)</t>
  </si>
  <si>
    <t>3番(4.9g)使用＠1650 大会(草加ミックス)で使用。</t>
  </si>
  <si>
    <t>600円×13人、450円×4人、300円×3人、150円×0人</t>
  </si>
  <si>
    <t>コーセイ杯(封筒20円、現金書留代400円、第一種定形80円)</t>
  </si>
  <si>
    <t>草加市健康都市記念体育館、2面、8時間</t>
  </si>
  <si>
    <t>キャンセル忘れ。</t>
  </si>
  <si>
    <t>【無料】OREGO</t>
  </si>
  <si>
    <t>600円×0人、450円×5人、300円×6人、150円×0人</t>
  </si>
  <si>
    <t>草加市民大会(封筒20円、現金書留代430円、第一種定形90円)</t>
  </si>
  <si>
    <t>600円×18人、450円×5人、300円×2人、150円×0人</t>
  </si>
  <si>
    <t>600円×23人、450円×0人、300円×0人、150円×1人</t>
  </si>
  <si>
    <t>600円×15人、450円×4人、300円×1人、150円×0人</t>
  </si>
  <si>
    <t>600円×12人、450円×8人、300円×1人、150円×3人</t>
  </si>
  <si>
    <t>600円×0人、450円×0人、300円×11人、150円×0人</t>
  </si>
  <si>
    <t>スノーピーク(1,650円×1.5ﾀﾞｰｽ)</t>
  </si>
  <si>
    <t>ホルモンぬ</t>
  </si>
  <si>
    <t>600円×0人、450円×0人、300円×7人、150円×0人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</si>
</sst>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aaa\)"/>
    <numFmt numFmtId="178" formatCode="mmm\-yyyy"/>
    <numFmt numFmtId="179" formatCode="yyyy/mm/dd"/>
    <numFmt numFmtId="180" formatCode="General&quot;円&quot;"/>
    <numFmt numFmtId="181" formatCode="#,##0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i/>
      <u val="single"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63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u val="single"/>
      <sz val="10"/>
      <name val="ＭＳ Ｐゴシック"/>
      <family val="3"/>
    </font>
    <font>
      <sz val="9"/>
      <name val="MS UI Gothic"/>
      <family val="3"/>
    </font>
    <font>
      <b/>
      <sz val="10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vertical="center"/>
    </xf>
    <xf numFmtId="181" fontId="2" fillId="6" borderId="11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14" fontId="2" fillId="6" borderId="19" xfId="0" applyNumberFormat="1" applyFont="1" applyFill="1" applyBorder="1" applyAlignment="1">
      <alignment vertical="center"/>
    </xf>
    <xf numFmtId="181" fontId="2" fillId="6" borderId="2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" fontId="3" fillId="0" borderId="1" xfId="0" applyNumberFormat="1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5" fontId="2" fillId="0" borderId="1" xfId="0" applyNumberFormat="1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6" borderId="2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14" fontId="2" fillId="6" borderId="23" xfId="0" applyNumberFormat="1" applyFont="1" applyFill="1" applyBorder="1" applyAlignment="1">
      <alignment vertical="center"/>
    </xf>
    <xf numFmtId="181" fontId="2" fillId="6" borderId="24" xfId="0" applyNumberFormat="1" applyFont="1" applyFill="1" applyBorder="1" applyAlignment="1">
      <alignment vertical="center"/>
    </xf>
    <xf numFmtId="5" fontId="2" fillId="0" borderId="1" xfId="0" applyNumberFormat="1" applyFont="1" applyFill="1" applyBorder="1" applyAlignment="1" quotePrefix="1">
      <alignment vertical="center"/>
    </xf>
    <xf numFmtId="0" fontId="0" fillId="0" borderId="1" xfId="0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179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0" fillId="6" borderId="31" xfId="0" applyFont="1" applyFill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6" borderId="31" xfId="0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/>
    </xf>
    <xf numFmtId="181" fontId="2" fillId="6" borderId="34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6" borderId="36" xfId="0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" xfId="0" applyFont="1" applyFill="1" applyBorder="1" applyAlignment="1">
      <alignment vertical="center" wrapText="1"/>
    </xf>
    <xf numFmtId="179" fontId="2" fillId="6" borderId="1" xfId="0" applyNumberFormat="1" applyFont="1" applyFill="1" applyBorder="1" applyAlignment="1">
      <alignment vertical="center"/>
    </xf>
    <xf numFmtId="179" fontId="2" fillId="6" borderId="27" xfId="0" applyNumberFormat="1" applyFont="1" applyFill="1" applyBorder="1" applyAlignment="1">
      <alignment vertical="center"/>
    </xf>
    <xf numFmtId="5" fontId="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center" wrapText="1"/>
    </xf>
    <xf numFmtId="0" fontId="0" fillId="6" borderId="35" xfId="0" applyFont="1" applyFill="1" applyBorder="1" applyAlignment="1">
      <alignment vertical="center"/>
    </xf>
    <xf numFmtId="14" fontId="2" fillId="6" borderId="37" xfId="0" applyNumberFormat="1" applyFont="1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ont="1" applyFill="1" applyBorder="1" applyAlignment="1">
      <alignment vertical="center"/>
    </xf>
    <xf numFmtId="0" fontId="0" fillId="6" borderId="37" xfId="0" applyFont="1" applyFill="1" applyBorder="1" applyAlignment="1">
      <alignment vertical="center"/>
    </xf>
    <xf numFmtId="181" fontId="2" fillId="6" borderId="4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vertical="center"/>
    </xf>
    <xf numFmtId="181" fontId="2" fillId="6" borderId="24" xfId="0" applyNumberFormat="1" applyFont="1" applyFill="1" applyBorder="1" applyAlignment="1">
      <alignment vertical="center"/>
    </xf>
    <xf numFmtId="179" fontId="2" fillId="6" borderId="27" xfId="0" applyNumberFormat="1" applyFont="1" applyFill="1" applyBorder="1" applyAlignment="1">
      <alignment horizontal="center" vertical="center"/>
    </xf>
    <xf numFmtId="179" fontId="2" fillId="6" borderId="23" xfId="0" applyNumberFormat="1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vertical="center"/>
    </xf>
    <xf numFmtId="181" fontId="2" fillId="6" borderId="20" xfId="0" applyNumberFormat="1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" fontId="3" fillId="5" borderId="41" xfId="0" applyNumberFormat="1" applyFont="1" applyFill="1" applyBorder="1" applyAlignment="1">
      <alignment horizontal="center" vertical="center"/>
    </xf>
    <xf numFmtId="5" fontId="3" fillId="5" borderId="32" xfId="0" applyNumberFormat="1" applyFont="1" applyFill="1" applyBorder="1" applyAlignment="1">
      <alignment horizontal="center" vertical="center"/>
    </xf>
    <xf numFmtId="6" fontId="3" fillId="0" borderId="32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181" fontId="2" fillId="6" borderId="11" xfId="0" applyNumberFormat="1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8" xfId="0" applyFont="1" applyFill="1" applyBorder="1" applyAlignment="1">
      <alignment horizontal="left" vertical="center"/>
    </xf>
    <xf numFmtId="0" fontId="0" fillId="6" borderId="43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14" fontId="2" fillId="6" borderId="27" xfId="0" applyNumberFormat="1" applyFont="1" applyFill="1" applyBorder="1" applyAlignment="1">
      <alignment vertical="center"/>
    </xf>
    <xf numFmtId="14" fontId="2" fillId="6" borderId="23" xfId="0" applyNumberFormat="1" applyFont="1" applyFill="1" applyBorder="1" applyAlignment="1">
      <alignment vertical="center"/>
    </xf>
    <xf numFmtId="181" fontId="2" fillId="6" borderId="34" xfId="0" applyNumberFormat="1" applyFont="1" applyFill="1" applyBorder="1" applyAlignment="1">
      <alignment vertical="center"/>
    </xf>
    <xf numFmtId="0" fontId="0" fillId="6" borderId="45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179" fontId="2" fillId="6" borderId="46" xfId="0" applyNumberFormat="1" applyFont="1" applyFill="1" applyBorder="1" applyAlignment="1">
      <alignment horizontal="center" vertical="center"/>
    </xf>
    <xf numFmtId="179" fontId="2" fillId="6" borderId="27" xfId="0" applyNumberFormat="1" applyFont="1" applyFill="1" applyBorder="1" applyAlignment="1">
      <alignment vertical="center"/>
    </xf>
    <xf numFmtId="179" fontId="2" fillId="6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133350</xdr:rowOff>
    </xdr:from>
    <xdr:to>
      <xdr:col>5</xdr:col>
      <xdr:colOff>647700</xdr:colOff>
      <xdr:row>63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6038850"/>
          <a:ext cx="5124450" cy="489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▼ご注文明細
================================================================
[商品コード] 06KW-004_3
[商品名] ゲームシャツKW-004(背面プリント10枚以上)
[数量] 31
[商品単価] 3,860円
[金額] 119,660円
[商品コード] print
[商品名] 番号プリント
[数量] 31
[商品単価] 500円
[金額] 15,500円
[商品コード] point
[商品名] ポイント値引き
[数量] 1
[商品単価] -13,027円
[金額] -13,027円
----------------------------------------------------------------
[小計] 122,133円
[代金引換手数料]  1,050円
================================================================
[合計] 123,183円（税込）
================================================================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0</xdr:row>
      <xdr:rowOff>0</xdr:rowOff>
    </xdr:from>
    <xdr:to>
      <xdr:col>24</xdr:col>
      <xdr:colOff>581025</xdr:colOff>
      <xdr:row>41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0"/>
          <a:ext cx="4495800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1"/>
  <sheetViews>
    <sheetView tabSelected="1" zoomScaleSheetLayoutView="100" workbookViewId="0" topLeftCell="A1">
      <pane ySplit="5" topLeftCell="BM546" activePane="bottomLeft" state="frozen"/>
      <selection pane="topLeft" activeCell="A1" sqref="A1"/>
      <selection pane="bottomLeft" activeCell="G571" sqref="G571"/>
    </sheetView>
  </sheetViews>
  <sheetFormatPr defaultColWidth="9.00390625" defaultRowHeight="13.5"/>
  <cols>
    <col min="1" max="1" width="3.25390625" style="56" bestFit="1" customWidth="1"/>
    <col min="2" max="2" width="10.25390625" style="1" bestFit="1" customWidth="1"/>
    <col min="3" max="3" width="11.375" style="1" bestFit="1" customWidth="1"/>
    <col min="4" max="4" width="42.50390625" style="1" bestFit="1" customWidth="1"/>
    <col min="5" max="5" width="7.125" style="1" bestFit="1" customWidth="1"/>
    <col min="6" max="6" width="10.50390625" style="1" bestFit="1" customWidth="1"/>
    <col min="7" max="7" width="10.25390625" style="1" customWidth="1"/>
    <col min="8" max="8" width="16.25390625" style="1" customWidth="1"/>
    <col min="9" max="9" width="10.00390625" style="43" customWidth="1"/>
    <col min="10" max="10" width="10.50390625" style="43" bestFit="1" customWidth="1"/>
    <col min="11" max="11" width="10.25390625" style="43" bestFit="1" customWidth="1"/>
    <col min="12" max="12" width="13.50390625" style="43" customWidth="1"/>
    <col min="13" max="16384" width="9.00390625" style="43" customWidth="1"/>
  </cols>
  <sheetData>
    <row r="1" spans="1:7" s="4" customFormat="1" ht="21">
      <c r="A1" s="123" t="s">
        <v>2</v>
      </c>
      <c r="B1" s="123"/>
      <c r="C1" s="123"/>
      <c r="D1" s="123"/>
      <c r="E1" s="123"/>
      <c r="F1" s="123"/>
      <c r="G1" s="123"/>
    </row>
    <row r="2" spans="1:11" ht="12">
      <c r="A2" s="42"/>
      <c r="B2" s="42"/>
      <c r="C2" s="42"/>
      <c r="D2" s="42"/>
      <c r="E2" s="42"/>
      <c r="F2" s="42"/>
      <c r="G2" s="42"/>
      <c r="H2" s="43"/>
      <c r="I2" s="44" t="s">
        <v>83</v>
      </c>
      <c r="J2" s="44" t="s">
        <v>84</v>
      </c>
      <c r="K2" s="45" t="s">
        <v>82</v>
      </c>
    </row>
    <row r="3" spans="1:11" ht="12">
      <c r="A3" s="46"/>
      <c r="B3" s="43"/>
      <c r="C3" s="43"/>
      <c r="D3" s="43"/>
      <c r="E3" s="43"/>
      <c r="F3" s="47" t="s">
        <v>3</v>
      </c>
      <c r="G3" s="2">
        <v>39446</v>
      </c>
      <c r="H3" s="43"/>
      <c r="I3" s="48">
        <f>SUM(E6:E612)</f>
        <v>1447519</v>
      </c>
      <c r="J3" s="48">
        <f>SUM(F6:F612)</f>
        <v>1353816</v>
      </c>
      <c r="K3" s="48">
        <f>SUM(G6:G612)</f>
        <v>14850</v>
      </c>
    </row>
    <row r="4" spans="1:12" ht="12.75" customHeight="1">
      <c r="A4" s="46"/>
      <c r="B4" s="43"/>
      <c r="C4" s="43"/>
      <c r="D4" s="43"/>
      <c r="E4" s="43"/>
      <c r="F4" s="3" t="s">
        <v>4</v>
      </c>
      <c r="G4" s="2">
        <f>LastSaveTime()</f>
        <v>40392.54834490741</v>
      </c>
      <c r="H4" s="43"/>
      <c r="I4" s="124" t="s">
        <v>85</v>
      </c>
      <c r="J4" s="125"/>
      <c r="K4" s="128" t="s">
        <v>86</v>
      </c>
      <c r="L4" s="128"/>
    </row>
    <row r="5" spans="1:12" ht="12">
      <c r="A5" s="50" t="s">
        <v>93</v>
      </c>
      <c r="B5" s="50" t="s">
        <v>0</v>
      </c>
      <c r="C5" s="50" t="s">
        <v>1</v>
      </c>
      <c r="D5" s="50" t="s">
        <v>5</v>
      </c>
      <c r="E5" s="50" t="s">
        <v>80</v>
      </c>
      <c r="F5" s="50" t="s">
        <v>81</v>
      </c>
      <c r="G5" s="49" t="s">
        <v>22</v>
      </c>
      <c r="H5" s="105" t="s">
        <v>132</v>
      </c>
      <c r="I5" s="126">
        <f>I3-J3</f>
        <v>93703</v>
      </c>
      <c r="J5" s="127"/>
      <c r="K5" s="127">
        <f>I5-K3</f>
        <v>78853</v>
      </c>
      <c r="L5" s="127"/>
    </row>
    <row r="6" spans="1:7" ht="12">
      <c r="A6" s="51">
        <v>1</v>
      </c>
      <c r="B6" s="52">
        <v>39446</v>
      </c>
      <c r="C6" s="53" t="s">
        <v>16</v>
      </c>
      <c r="D6" s="53" t="s">
        <v>78</v>
      </c>
      <c r="E6" s="54"/>
      <c r="F6" s="54"/>
      <c r="G6" s="55">
        <v>3444</v>
      </c>
    </row>
    <row r="7" spans="1:7" ht="12">
      <c r="A7" s="51">
        <f>IF(B7="","",A6+1)</f>
        <v>2</v>
      </c>
      <c r="B7" s="52">
        <v>39446</v>
      </c>
      <c r="C7" s="53" t="s">
        <v>6</v>
      </c>
      <c r="D7" s="53" t="s">
        <v>79</v>
      </c>
      <c r="E7" s="54"/>
      <c r="F7" s="54"/>
      <c r="G7" s="55">
        <v>17220</v>
      </c>
    </row>
    <row r="8" spans="1:8" ht="12">
      <c r="A8" s="51">
        <f aca="true" t="shared" si="0" ref="A8:A71">IF(B8="","",A7+1)</f>
        <v>3</v>
      </c>
      <c r="B8" s="70">
        <v>39453</v>
      </c>
      <c r="C8" s="53" t="s">
        <v>15</v>
      </c>
      <c r="D8" s="53" t="s">
        <v>114</v>
      </c>
      <c r="E8" s="54">
        <v>15000</v>
      </c>
      <c r="F8" s="54"/>
      <c r="G8" s="55"/>
      <c r="H8" s="1" t="s">
        <v>267</v>
      </c>
    </row>
    <row r="9" spans="1:7" ht="12">
      <c r="A9" s="51">
        <f t="shared" si="0"/>
        <v>4</v>
      </c>
      <c r="B9" s="70">
        <v>39453</v>
      </c>
      <c r="C9" s="53" t="s">
        <v>87</v>
      </c>
      <c r="D9" s="53" t="s">
        <v>90</v>
      </c>
      <c r="E9" s="54"/>
      <c r="F9" s="54">
        <v>4880</v>
      </c>
      <c r="G9" s="55"/>
    </row>
    <row r="10" spans="1:7" ht="12">
      <c r="A10" s="51">
        <f t="shared" si="0"/>
        <v>5</v>
      </c>
      <c r="B10" s="70">
        <v>39453</v>
      </c>
      <c r="C10" s="53" t="s">
        <v>17</v>
      </c>
      <c r="D10" s="53" t="s">
        <v>88</v>
      </c>
      <c r="E10" s="54"/>
      <c r="F10" s="54">
        <v>6888</v>
      </c>
      <c r="G10" s="55">
        <v>-6888</v>
      </c>
    </row>
    <row r="11" spans="1:8" ht="12">
      <c r="A11" s="51">
        <f t="shared" si="0"/>
        <v>6</v>
      </c>
      <c r="B11" s="52">
        <v>39460</v>
      </c>
      <c r="C11" s="53" t="s">
        <v>15</v>
      </c>
      <c r="D11" s="53" t="s">
        <v>115</v>
      </c>
      <c r="E11" s="54">
        <v>5400</v>
      </c>
      <c r="F11" s="54"/>
      <c r="G11" s="55"/>
      <c r="H11" s="1" t="s">
        <v>267</v>
      </c>
    </row>
    <row r="12" spans="1:7" ht="12">
      <c r="A12" s="51">
        <f t="shared" si="0"/>
        <v>7</v>
      </c>
      <c r="B12" s="52">
        <v>39460</v>
      </c>
      <c r="C12" s="53" t="s">
        <v>87</v>
      </c>
      <c r="D12" s="53" t="s">
        <v>91</v>
      </c>
      <c r="E12" s="54"/>
      <c r="F12" s="54">
        <v>1220</v>
      </c>
      <c r="G12" s="55"/>
    </row>
    <row r="13" spans="1:7" ht="12">
      <c r="A13" s="51">
        <f t="shared" si="0"/>
        <v>8</v>
      </c>
      <c r="B13" s="52">
        <v>39460</v>
      </c>
      <c r="C13" s="53" t="s">
        <v>17</v>
      </c>
      <c r="D13" s="53" t="s">
        <v>94</v>
      </c>
      <c r="E13" s="54"/>
      <c r="F13" s="54">
        <v>2583</v>
      </c>
      <c r="G13" s="55">
        <v>-2583</v>
      </c>
    </row>
    <row r="14" spans="1:8" ht="12">
      <c r="A14" s="51">
        <f t="shared" si="0"/>
        <v>9</v>
      </c>
      <c r="B14" s="52">
        <v>39466</v>
      </c>
      <c r="C14" s="53" t="s">
        <v>15</v>
      </c>
      <c r="D14" s="53" t="s">
        <v>116</v>
      </c>
      <c r="E14" s="54">
        <v>11400</v>
      </c>
      <c r="F14" s="54"/>
      <c r="G14" s="55"/>
      <c r="H14" s="1" t="s">
        <v>267</v>
      </c>
    </row>
    <row r="15" spans="1:7" ht="12">
      <c r="A15" s="51">
        <f t="shared" si="0"/>
        <v>10</v>
      </c>
      <c r="B15" s="52">
        <v>39466</v>
      </c>
      <c r="C15" s="53" t="s">
        <v>95</v>
      </c>
      <c r="D15" s="53" t="s">
        <v>96</v>
      </c>
      <c r="E15" s="54"/>
      <c r="F15" s="54">
        <v>2440</v>
      </c>
      <c r="G15" s="55"/>
    </row>
    <row r="16" spans="1:7" ht="12">
      <c r="A16" s="51">
        <f t="shared" si="0"/>
        <v>11</v>
      </c>
      <c r="B16" s="52">
        <v>39466</v>
      </c>
      <c r="C16" s="53" t="s">
        <v>17</v>
      </c>
      <c r="D16" s="53" t="s">
        <v>97</v>
      </c>
      <c r="E16" s="54"/>
      <c r="F16" s="54">
        <v>4305</v>
      </c>
      <c r="G16" s="55">
        <v>-4305</v>
      </c>
    </row>
    <row r="17" spans="1:8" ht="12">
      <c r="A17" s="51">
        <f t="shared" si="0"/>
        <v>12</v>
      </c>
      <c r="B17" s="52">
        <v>39474</v>
      </c>
      <c r="C17" s="53" t="s">
        <v>17</v>
      </c>
      <c r="D17" s="53" t="s">
        <v>98</v>
      </c>
      <c r="E17" s="54">
        <v>1722</v>
      </c>
      <c r="F17" s="54">
        <v>1722</v>
      </c>
      <c r="G17" s="55">
        <v>-1722</v>
      </c>
      <c r="H17" s="1" t="s">
        <v>267</v>
      </c>
    </row>
    <row r="18" spans="1:8" ht="12">
      <c r="A18" s="51">
        <f t="shared" si="0"/>
        <v>13</v>
      </c>
      <c r="B18" s="52">
        <v>39480</v>
      </c>
      <c r="C18" s="53" t="s">
        <v>15</v>
      </c>
      <c r="D18" s="53" t="s">
        <v>117</v>
      </c>
      <c r="E18" s="54">
        <v>5400</v>
      </c>
      <c r="F18" s="54"/>
      <c r="G18" s="55"/>
      <c r="H18" s="1" t="s">
        <v>267</v>
      </c>
    </row>
    <row r="19" spans="1:7" ht="12">
      <c r="A19" s="51">
        <f t="shared" si="0"/>
        <v>14</v>
      </c>
      <c r="B19" s="52">
        <v>39480</v>
      </c>
      <c r="C19" s="53" t="s">
        <v>87</v>
      </c>
      <c r="D19" s="53" t="s">
        <v>92</v>
      </c>
      <c r="E19" s="54"/>
      <c r="F19" s="54">
        <v>1830</v>
      </c>
      <c r="G19" s="57"/>
    </row>
    <row r="20" spans="1:7" ht="12">
      <c r="A20" s="51">
        <f t="shared" si="0"/>
        <v>15</v>
      </c>
      <c r="B20" s="52">
        <v>39480</v>
      </c>
      <c r="C20" s="53" t="s">
        <v>17</v>
      </c>
      <c r="D20" s="53" t="s">
        <v>99</v>
      </c>
      <c r="E20" s="54"/>
      <c r="F20" s="54">
        <v>3444</v>
      </c>
      <c r="G20" s="57">
        <v>-3444</v>
      </c>
    </row>
    <row r="21" spans="1:7" ht="12">
      <c r="A21" s="51">
        <f t="shared" si="0"/>
        <v>16</v>
      </c>
      <c r="B21" s="52">
        <v>39480</v>
      </c>
      <c r="C21" s="53" t="s">
        <v>6</v>
      </c>
      <c r="D21" s="53" t="s">
        <v>100</v>
      </c>
      <c r="E21" s="54"/>
      <c r="F21" s="54"/>
      <c r="G21" s="55">
        <v>16300</v>
      </c>
    </row>
    <row r="22" spans="1:8" ht="12">
      <c r="A22" s="51">
        <f t="shared" si="0"/>
        <v>17</v>
      </c>
      <c r="B22" s="52">
        <v>39487</v>
      </c>
      <c r="C22" s="53" t="s">
        <v>15</v>
      </c>
      <c r="D22" s="53" t="s">
        <v>118</v>
      </c>
      <c r="E22" s="54">
        <v>3900</v>
      </c>
      <c r="F22" s="54"/>
      <c r="G22" s="57"/>
      <c r="H22" s="1" t="s">
        <v>267</v>
      </c>
    </row>
    <row r="23" spans="1:7" ht="12">
      <c r="A23" s="51">
        <f t="shared" si="0"/>
        <v>18</v>
      </c>
      <c r="B23" s="52">
        <v>39487</v>
      </c>
      <c r="C23" s="53" t="s">
        <v>87</v>
      </c>
      <c r="D23" s="53" t="s">
        <v>92</v>
      </c>
      <c r="E23" s="54"/>
      <c r="F23" s="54">
        <v>1830</v>
      </c>
      <c r="G23" s="57"/>
    </row>
    <row r="24" spans="1:7" ht="12">
      <c r="A24" s="51">
        <f t="shared" si="0"/>
        <v>19</v>
      </c>
      <c r="B24" s="52">
        <v>39487</v>
      </c>
      <c r="C24" s="53" t="s">
        <v>17</v>
      </c>
      <c r="D24" s="53" t="s">
        <v>101</v>
      </c>
      <c r="E24" s="54"/>
      <c r="F24" s="54">
        <v>1722</v>
      </c>
      <c r="G24" s="55">
        <v>-1722</v>
      </c>
    </row>
    <row r="25" spans="1:8" ht="12">
      <c r="A25" s="51">
        <f t="shared" si="0"/>
        <v>20</v>
      </c>
      <c r="B25" s="52">
        <v>39501</v>
      </c>
      <c r="C25" s="53" t="s">
        <v>15</v>
      </c>
      <c r="D25" s="53" t="s">
        <v>119</v>
      </c>
      <c r="E25" s="54">
        <v>9000</v>
      </c>
      <c r="F25" s="54"/>
      <c r="G25" s="57"/>
      <c r="H25" s="1" t="s">
        <v>267</v>
      </c>
    </row>
    <row r="26" spans="1:7" ht="12">
      <c r="A26" s="51">
        <f t="shared" si="0"/>
        <v>21</v>
      </c>
      <c r="B26" s="52">
        <v>39501</v>
      </c>
      <c r="C26" s="53" t="s">
        <v>87</v>
      </c>
      <c r="D26" s="53" t="s">
        <v>102</v>
      </c>
      <c r="E26" s="54"/>
      <c r="F26" s="54">
        <v>3660</v>
      </c>
      <c r="G26" s="57"/>
    </row>
    <row r="27" spans="1:7" ht="12">
      <c r="A27" s="51">
        <f t="shared" si="0"/>
        <v>22</v>
      </c>
      <c r="B27" s="52">
        <v>39501</v>
      </c>
      <c r="C27" s="53" t="s">
        <v>17</v>
      </c>
      <c r="D27" s="53" t="s">
        <v>103</v>
      </c>
      <c r="E27" s="54"/>
      <c r="F27" s="54">
        <v>4075</v>
      </c>
      <c r="G27" s="57">
        <v>-4075</v>
      </c>
    </row>
    <row r="28" spans="1:8" ht="12">
      <c r="A28" s="51">
        <f t="shared" si="0"/>
        <v>23</v>
      </c>
      <c r="B28" s="52">
        <v>39508</v>
      </c>
      <c r="C28" s="53" t="s">
        <v>15</v>
      </c>
      <c r="D28" s="53" t="s">
        <v>120</v>
      </c>
      <c r="E28" s="54">
        <v>4200</v>
      </c>
      <c r="F28" s="54"/>
      <c r="G28" s="57"/>
      <c r="H28" s="1" t="s">
        <v>267</v>
      </c>
    </row>
    <row r="29" spans="1:7" ht="12">
      <c r="A29" s="51">
        <f t="shared" si="0"/>
        <v>24</v>
      </c>
      <c r="B29" s="52">
        <v>39508</v>
      </c>
      <c r="C29" s="53" t="s">
        <v>87</v>
      </c>
      <c r="D29" s="53" t="s">
        <v>92</v>
      </c>
      <c r="E29" s="54"/>
      <c r="F29" s="54">
        <v>1830</v>
      </c>
      <c r="G29" s="57"/>
    </row>
    <row r="30" spans="1:7" ht="12">
      <c r="A30" s="51">
        <f t="shared" si="0"/>
        <v>25</v>
      </c>
      <c r="B30" s="52">
        <v>39508</v>
      </c>
      <c r="C30" s="53" t="s">
        <v>17</v>
      </c>
      <c r="D30" s="53" t="s">
        <v>104</v>
      </c>
      <c r="E30" s="54"/>
      <c r="F30" s="54">
        <v>1630</v>
      </c>
      <c r="G30" s="57">
        <v>-1630</v>
      </c>
    </row>
    <row r="31" spans="1:8" ht="12">
      <c r="A31" s="51">
        <f t="shared" si="0"/>
        <v>26</v>
      </c>
      <c r="B31" s="52">
        <v>39516</v>
      </c>
      <c r="C31" s="53" t="s">
        <v>15</v>
      </c>
      <c r="D31" s="53" t="s">
        <v>121</v>
      </c>
      <c r="E31" s="54">
        <v>14400</v>
      </c>
      <c r="F31" s="54"/>
      <c r="G31" s="57"/>
      <c r="H31" s="1" t="s">
        <v>267</v>
      </c>
    </row>
    <row r="32" spans="1:7" ht="12">
      <c r="A32" s="51">
        <f t="shared" si="0"/>
        <v>27</v>
      </c>
      <c r="B32" s="52">
        <v>39516</v>
      </c>
      <c r="C32" s="53" t="s">
        <v>105</v>
      </c>
      <c r="D32" s="53" t="s">
        <v>102</v>
      </c>
      <c r="E32" s="54"/>
      <c r="F32" s="54">
        <v>3660</v>
      </c>
      <c r="G32" s="57"/>
    </row>
    <row r="33" spans="1:7" ht="12">
      <c r="A33" s="51">
        <f t="shared" si="0"/>
        <v>28</v>
      </c>
      <c r="B33" s="52">
        <v>39516</v>
      </c>
      <c r="C33" s="53" t="s">
        <v>17</v>
      </c>
      <c r="D33" s="53" t="s">
        <v>103</v>
      </c>
      <c r="E33" s="54"/>
      <c r="F33" s="54">
        <v>4075</v>
      </c>
      <c r="G33" s="57">
        <v>-4075</v>
      </c>
    </row>
    <row r="34" spans="1:8" ht="12">
      <c r="A34" s="51">
        <f t="shared" si="0"/>
        <v>29</v>
      </c>
      <c r="B34" s="52">
        <v>39522</v>
      </c>
      <c r="C34" s="53" t="s">
        <v>15</v>
      </c>
      <c r="D34" s="53" t="s">
        <v>122</v>
      </c>
      <c r="E34" s="54">
        <v>4800</v>
      </c>
      <c r="F34" s="54"/>
      <c r="G34" s="57"/>
      <c r="H34" s="1" t="s">
        <v>267</v>
      </c>
    </row>
    <row r="35" spans="1:7" ht="12">
      <c r="A35" s="51">
        <f t="shared" si="0"/>
        <v>30</v>
      </c>
      <c r="B35" s="52">
        <v>39522</v>
      </c>
      <c r="C35" s="53" t="s">
        <v>87</v>
      </c>
      <c r="D35" s="53" t="s">
        <v>92</v>
      </c>
      <c r="E35" s="54"/>
      <c r="F35" s="54">
        <v>1830</v>
      </c>
      <c r="G35" s="57"/>
    </row>
    <row r="36" spans="1:7" ht="12">
      <c r="A36" s="51">
        <f t="shared" si="0"/>
        <v>31</v>
      </c>
      <c r="B36" s="52">
        <v>39522</v>
      </c>
      <c r="C36" s="53" t="s">
        <v>17</v>
      </c>
      <c r="D36" s="53" t="s">
        <v>104</v>
      </c>
      <c r="E36" s="54"/>
      <c r="F36" s="54">
        <v>1630</v>
      </c>
      <c r="G36" s="57">
        <v>-1630</v>
      </c>
    </row>
    <row r="37" spans="1:8" ht="12">
      <c r="A37" s="51">
        <f t="shared" si="0"/>
        <v>32</v>
      </c>
      <c r="B37" s="52">
        <v>39529</v>
      </c>
      <c r="C37" s="53" t="s">
        <v>15</v>
      </c>
      <c r="D37" s="53" t="s">
        <v>120</v>
      </c>
      <c r="E37" s="54">
        <v>4200</v>
      </c>
      <c r="F37" s="54"/>
      <c r="G37" s="57"/>
      <c r="H37" s="1" t="s">
        <v>267</v>
      </c>
    </row>
    <row r="38" spans="1:7" ht="12">
      <c r="A38" s="51">
        <f t="shared" si="0"/>
        <v>33</v>
      </c>
      <c r="B38" s="52">
        <v>39529</v>
      </c>
      <c r="C38" s="53" t="s">
        <v>87</v>
      </c>
      <c r="D38" s="53" t="s">
        <v>92</v>
      </c>
      <c r="E38" s="54"/>
      <c r="F38" s="54">
        <v>1830</v>
      </c>
      <c r="G38" s="57"/>
    </row>
    <row r="39" spans="1:7" ht="12">
      <c r="A39" s="51">
        <f t="shared" si="0"/>
        <v>34</v>
      </c>
      <c r="B39" s="52">
        <v>39529</v>
      </c>
      <c r="C39" s="53" t="s">
        <v>17</v>
      </c>
      <c r="D39" s="53" t="s">
        <v>104</v>
      </c>
      <c r="E39" s="54"/>
      <c r="F39" s="54">
        <v>1630</v>
      </c>
      <c r="G39" s="57">
        <v>-1630</v>
      </c>
    </row>
    <row r="40" spans="1:7" ht="12">
      <c r="A40" s="51">
        <f t="shared" si="0"/>
        <v>35</v>
      </c>
      <c r="B40" s="52">
        <v>39535</v>
      </c>
      <c r="C40" s="53" t="s">
        <v>6</v>
      </c>
      <c r="D40" s="53" t="s">
        <v>106</v>
      </c>
      <c r="E40" s="54"/>
      <c r="F40" s="54"/>
      <c r="G40" s="55">
        <v>16800</v>
      </c>
    </row>
    <row r="41" spans="1:8" ht="12">
      <c r="A41" s="51">
        <f t="shared" si="0"/>
        <v>36</v>
      </c>
      <c r="B41" s="52">
        <v>39536</v>
      </c>
      <c r="C41" s="53" t="s">
        <v>15</v>
      </c>
      <c r="D41" s="53" t="s">
        <v>123</v>
      </c>
      <c r="E41" s="54">
        <v>8950</v>
      </c>
      <c r="F41" s="54"/>
      <c r="G41" s="57"/>
      <c r="H41" s="1" t="s">
        <v>267</v>
      </c>
    </row>
    <row r="42" spans="1:7" ht="12">
      <c r="A42" s="51">
        <f t="shared" si="0"/>
        <v>37</v>
      </c>
      <c r="B42" s="52">
        <v>39536</v>
      </c>
      <c r="C42" s="53" t="s">
        <v>95</v>
      </c>
      <c r="D42" s="53" t="s">
        <v>107</v>
      </c>
      <c r="E42" s="54"/>
      <c r="F42" s="54">
        <v>2500</v>
      </c>
      <c r="G42" s="57"/>
    </row>
    <row r="43" spans="1:7" ht="12">
      <c r="A43" s="51">
        <f t="shared" si="0"/>
        <v>38</v>
      </c>
      <c r="B43" s="52">
        <v>39536</v>
      </c>
      <c r="C43" s="53" t="s">
        <v>17</v>
      </c>
      <c r="D43" s="53" t="s">
        <v>108</v>
      </c>
      <c r="E43" s="54"/>
      <c r="F43" s="54">
        <v>3260</v>
      </c>
      <c r="G43" s="57">
        <v>-3260</v>
      </c>
    </row>
    <row r="44" spans="1:8" ht="12">
      <c r="A44" s="51">
        <f t="shared" si="0"/>
        <v>39</v>
      </c>
      <c r="B44" s="52">
        <v>39543</v>
      </c>
      <c r="C44" s="53" t="s">
        <v>15</v>
      </c>
      <c r="D44" s="53" t="s">
        <v>124</v>
      </c>
      <c r="E44" s="54">
        <v>11050</v>
      </c>
      <c r="F44" s="54"/>
      <c r="G44" s="57"/>
      <c r="H44" s="1" t="s">
        <v>267</v>
      </c>
    </row>
    <row r="45" spans="1:7" ht="12">
      <c r="A45" s="51">
        <f t="shared" si="0"/>
        <v>40</v>
      </c>
      <c r="B45" s="52">
        <v>39543</v>
      </c>
      <c r="C45" s="53" t="s">
        <v>87</v>
      </c>
      <c r="D45" s="53" t="s">
        <v>102</v>
      </c>
      <c r="E45" s="54"/>
      <c r="F45" s="54">
        <v>3660</v>
      </c>
      <c r="G45" s="57"/>
    </row>
    <row r="46" spans="1:7" ht="12">
      <c r="A46" s="51">
        <f t="shared" si="0"/>
        <v>41</v>
      </c>
      <c r="B46" s="52">
        <v>39543</v>
      </c>
      <c r="C46" s="53" t="s">
        <v>17</v>
      </c>
      <c r="D46" s="53" t="s">
        <v>109</v>
      </c>
      <c r="E46" s="54"/>
      <c r="F46" s="54">
        <v>5880</v>
      </c>
      <c r="G46" s="57">
        <v>-5880</v>
      </c>
    </row>
    <row r="47" spans="1:8" ht="12">
      <c r="A47" s="51">
        <f t="shared" si="0"/>
        <v>42</v>
      </c>
      <c r="B47" s="52">
        <v>39551</v>
      </c>
      <c r="C47" s="53" t="s">
        <v>15</v>
      </c>
      <c r="D47" s="53" t="s">
        <v>125</v>
      </c>
      <c r="E47" s="54">
        <v>12900</v>
      </c>
      <c r="F47" s="54"/>
      <c r="G47" s="57"/>
      <c r="H47" s="1" t="s">
        <v>267</v>
      </c>
    </row>
    <row r="48" spans="1:7" ht="12">
      <c r="A48" s="51">
        <f t="shared" si="0"/>
        <v>43</v>
      </c>
      <c r="B48" s="52">
        <v>39551</v>
      </c>
      <c r="C48" s="53" t="s">
        <v>95</v>
      </c>
      <c r="D48" s="53" t="s">
        <v>107</v>
      </c>
      <c r="E48" s="54"/>
      <c r="F48" s="54">
        <v>2500</v>
      </c>
      <c r="G48" s="57"/>
    </row>
    <row r="49" spans="1:7" ht="12">
      <c r="A49" s="51">
        <f t="shared" si="0"/>
        <v>44</v>
      </c>
      <c r="B49" s="52">
        <v>39551</v>
      </c>
      <c r="C49" s="53" t="s">
        <v>17</v>
      </c>
      <c r="D49" s="53" t="s">
        <v>110</v>
      </c>
      <c r="E49" s="54"/>
      <c r="F49" s="54">
        <v>5040</v>
      </c>
      <c r="G49" s="57">
        <v>-5040</v>
      </c>
    </row>
    <row r="50" spans="1:8" ht="12">
      <c r="A50" s="51">
        <f t="shared" si="0"/>
        <v>45</v>
      </c>
      <c r="B50" s="52">
        <v>39557</v>
      </c>
      <c r="C50" s="53" t="s">
        <v>15</v>
      </c>
      <c r="D50" s="53" t="s">
        <v>111</v>
      </c>
      <c r="E50" s="54">
        <v>4950</v>
      </c>
      <c r="F50" s="54"/>
      <c r="G50" s="57"/>
      <c r="H50" s="1" t="s">
        <v>267</v>
      </c>
    </row>
    <row r="51" spans="1:7" ht="12">
      <c r="A51" s="51">
        <f t="shared" si="0"/>
        <v>46</v>
      </c>
      <c r="B51" s="52">
        <v>39557</v>
      </c>
      <c r="C51" s="53" t="s">
        <v>87</v>
      </c>
      <c r="D51" s="53" t="s">
        <v>92</v>
      </c>
      <c r="E51" s="54"/>
      <c r="F51" s="54">
        <v>2440</v>
      </c>
      <c r="G51" s="57"/>
    </row>
    <row r="52" spans="1:7" ht="12">
      <c r="A52" s="51">
        <f t="shared" si="0"/>
        <v>47</v>
      </c>
      <c r="B52" s="52">
        <v>39557</v>
      </c>
      <c r="C52" s="53" t="s">
        <v>17</v>
      </c>
      <c r="D52" s="53" t="s">
        <v>112</v>
      </c>
      <c r="E52" s="54"/>
      <c r="F52" s="54">
        <v>1680</v>
      </c>
      <c r="G52" s="57">
        <v>-1680</v>
      </c>
    </row>
    <row r="53" spans="1:7" ht="12">
      <c r="A53" s="51">
        <f t="shared" si="0"/>
        <v>48</v>
      </c>
      <c r="B53" s="52">
        <v>39558</v>
      </c>
      <c r="C53" s="53" t="s">
        <v>6</v>
      </c>
      <c r="D53" s="53" t="s">
        <v>106</v>
      </c>
      <c r="E53" s="54"/>
      <c r="F53" s="54"/>
      <c r="G53" s="55">
        <v>16800</v>
      </c>
    </row>
    <row r="54" spans="1:8" ht="12">
      <c r="A54" s="51">
        <f t="shared" si="0"/>
        <v>49</v>
      </c>
      <c r="B54" s="52">
        <v>39565</v>
      </c>
      <c r="C54" s="53" t="s">
        <v>15</v>
      </c>
      <c r="D54" s="53" t="s">
        <v>126</v>
      </c>
      <c r="E54" s="54">
        <v>11100</v>
      </c>
      <c r="F54" s="54"/>
      <c r="G54" s="57"/>
      <c r="H54" s="1" t="s">
        <v>267</v>
      </c>
    </row>
    <row r="55" spans="1:7" ht="12">
      <c r="A55" s="51">
        <f t="shared" si="0"/>
        <v>50</v>
      </c>
      <c r="B55" s="52">
        <v>39565</v>
      </c>
      <c r="C55" s="53" t="s">
        <v>95</v>
      </c>
      <c r="D55" s="53" t="s">
        <v>107</v>
      </c>
      <c r="E55" s="54"/>
      <c r="F55" s="54">
        <v>2500</v>
      </c>
      <c r="G55" s="57"/>
    </row>
    <row r="56" spans="1:7" ht="12">
      <c r="A56" s="51">
        <f t="shared" si="0"/>
        <v>51</v>
      </c>
      <c r="B56" s="52">
        <v>39565</v>
      </c>
      <c r="C56" s="53" t="s">
        <v>17</v>
      </c>
      <c r="D56" s="53" t="s">
        <v>113</v>
      </c>
      <c r="E56" s="54"/>
      <c r="F56" s="54">
        <v>4200</v>
      </c>
      <c r="G56" s="57">
        <v>-4200</v>
      </c>
    </row>
    <row r="57" spans="1:8" ht="12">
      <c r="A57" s="51">
        <f t="shared" si="0"/>
        <v>52</v>
      </c>
      <c r="B57" s="70">
        <v>39571</v>
      </c>
      <c r="C57" s="53" t="s">
        <v>15</v>
      </c>
      <c r="D57" s="53" t="s">
        <v>127</v>
      </c>
      <c r="E57" s="54">
        <v>16650</v>
      </c>
      <c r="F57" s="54"/>
      <c r="G57" s="55"/>
      <c r="H57" s="1" t="s">
        <v>267</v>
      </c>
    </row>
    <row r="58" spans="1:7" ht="12">
      <c r="A58" s="51">
        <f t="shared" si="0"/>
        <v>53</v>
      </c>
      <c r="B58" s="70">
        <v>39571</v>
      </c>
      <c r="C58" s="53" t="s">
        <v>87</v>
      </c>
      <c r="D58" s="53" t="s">
        <v>90</v>
      </c>
      <c r="E58" s="54"/>
      <c r="F58" s="54">
        <v>4880</v>
      </c>
      <c r="G58" s="55"/>
    </row>
    <row r="59" spans="1:7" ht="12">
      <c r="A59" s="51">
        <f t="shared" si="0"/>
        <v>54</v>
      </c>
      <c r="B59" s="70">
        <v>39571</v>
      </c>
      <c r="C59" s="53" t="s">
        <v>17</v>
      </c>
      <c r="D59" s="53" t="s">
        <v>128</v>
      </c>
      <c r="E59" s="54"/>
      <c r="F59" s="54">
        <v>6720</v>
      </c>
      <c r="G59" s="55">
        <v>-6720</v>
      </c>
    </row>
    <row r="60" spans="1:8" ht="12">
      <c r="A60" s="51">
        <f t="shared" si="0"/>
        <v>55</v>
      </c>
      <c r="B60" s="70">
        <v>39574</v>
      </c>
      <c r="C60" s="1" t="s">
        <v>131</v>
      </c>
      <c r="D60" s="1" t="s">
        <v>130</v>
      </c>
      <c r="E60" s="57">
        <v>1680</v>
      </c>
      <c r="F60" s="57">
        <v>1680</v>
      </c>
      <c r="G60" s="57">
        <v>-1680</v>
      </c>
      <c r="H60" s="1" t="s">
        <v>267</v>
      </c>
    </row>
    <row r="61" spans="1:7" ht="12">
      <c r="A61" s="51">
        <f>IF(B61="","",A60+1)</f>
        <v>56</v>
      </c>
      <c r="B61" s="52">
        <v>39578</v>
      </c>
      <c r="C61" s="53" t="s">
        <v>6</v>
      </c>
      <c r="D61" s="53" t="s">
        <v>106</v>
      </c>
      <c r="E61" s="54"/>
      <c r="F61" s="54"/>
      <c r="G61" s="55">
        <v>16800</v>
      </c>
    </row>
    <row r="62" spans="1:8" ht="12">
      <c r="A62" s="51">
        <f>IF(B62="","",A61+1)</f>
        <v>57</v>
      </c>
      <c r="B62" s="52">
        <v>39579</v>
      </c>
      <c r="C62" s="53" t="s">
        <v>15</v>
      </c>
      <c r="D62" s="53" t="s">
        <v>135</v>
      </c>
      <c r="E62" s="54">
        <v>9100</v>
      </c>
      <c r="F62" s="54"/>
      <c r="G62" s="57"/>
      <c r="H62" s="1" t="s">
        <v>267</v>
      </c>
    </row>
    <row r="63" spans="1:7" ht="12">
      <c r="A63" s="51">
        <f>IF(B63="","",A62+1)</f>
        <v>58</v>
      </c>
      <c r="B63" s="52">
        <v>39579</v>
      </c>
      <c r="C63" s="53" t="s">
        <v>95</v>
      </c>
      <c r="D63" s="53" t="s">
        <v>107</v>
      </c>
      <c r="E63" s="54"/>
      <c r="F63" s="54">
        <v>2500</v>
      </c>
      <c r="G63" s="57"/>
    </row>
    <row r="64" spans="1:7" ht="12">
      <c r="A64" s="51">
        <f>IF(B64="","",A63+1)</f>
        <v>59</v>
      </c>
      <c r="B64" s="52">
        <v>39579</v>
      </c>
      <c r="C64" s="53" t="s">
        <v>17</v>
      </c>
      <c r="D64" s="53" t="s">
        <v>136</v>
      </c>
      <c r="E64" s="54"/>
      <c r="F64" s="54">
        <v>5040</v>
      </c>
      <c r="G64" s="55">
        <v>-5040</v>
      </c>
    </row>
    <row r="65" spans="1:8" ht="12">
      <c r="A65" s="51">
        <f t="shared" si="0"/>
        <v>60</v>
      </c>
      <c r="B65" s="70">
        <v>39586</v>
      </c>
      <c r="C65" s="53" t="s">
        <v>15</v>
      </c>
      <c r="D65" s="53" t="s">
        <v>137</v>
      </c>
      <c r="E65" s="54">
        <v>9600</v>
      </c>
      <c r="F65" s="54"/>
      <c r="G65" s="55"/>
      <c r="H65" s="1" t="s">
        <v>267</v>
      </c>
    </row>
    <row r="66" spans="1:7" ht="12">
      <c r="A66" s="51">
        <f t="shared" si="0"/>
        <v>61</v>
      </c>
      <c r="B66" s="70">
        <v>39586</v>
      </c>
      <c r="C66" s="53" t="s">
        <v>87</v>
      </c>
      <c r="D66" s="53" t="s">
        <v>102</v>
      </c>
      <c r="E66" s="54"/>
      <c r="F66" s="54">
        <v>3660</v>
      </c>
      <c r="G66" s="55"/>
    </row>
    <row r="67" spans="1:7" ht="12">
      <c r="A67" s="51">
        <f t="shared" si="0"/>
        <v>62</v>
      </c>
      <c r="B67" s="70">
        <v>39586</v>
      </c>
      <c r="C67" s="53" t="s">
        <v>17</v>
      </c>
      <c r="D67" s="53" t="s">
        <v>138</v>
      </c>
      <c r="E67" s="54"/>
      <c r="F67" s="54">
        <v>4200</v>
      </c>
      <c r="G67" s="55">
        <v>-4200</v>
      </c>
    </row>
    <row r="68" spans="1:8" ht="12">
      <c r="A68" s="51">
        <f t="shared" si="0"/>
        <v>63</v>
      </c>
      <c r="B68" s="70">
        <v>39592</v>
      </c>
      <c r="C68" s="53" t="s">
        <v>15</v>
      </c>
      <c r="D68" s="53" t="s">
        <v>139</v>
      </c>
      <c r="E68" s="54">
        <v>12750</v>
      </c>
      <c r="F68" s="54"/>
      <c r="G68" s="55"/>
      <c r="H68" s="1" t="s">
        <v>267</v>
      </c>
    </row>
    <row r="69" spans="1:7" ht="12">
      <c r="A69" s="51">
        <f t="shared" si="0"/>
        <v>64</v>
      </c>
      <c r="B69" s="70">
        <v>39592</v>
      </c>
      <c r="C69" s="53" t="s">
        <v>87</v>
      </c>
      <c r="D69" s="53" t="s">
        <v>102</v>
      </c>
      <c r="E69" s="54"/>
      <c r="F69" s="54">
        <v>3660</v>
      </c>
      <c r="G69" s="55"/>
    </row>
    <row r="70" spans="1:7" ht="12">
      <c r="A70" s="51">
        <f t="shared" si="0"/>
        <v>65</v>
      </c>
      <c r="B70" s="70">
        <v>39592</v>
      </c>
      <c r="C70" s="53" t="s">
        <v>17</v>
      </c>
      <c r="D70" s="53" t="s">
        <v>136</v>
      </c>
      <c r="E70" s="54"/>
      <c r="F70" s="54">
        <v>5040</v>
      </c>
      <c r="G70" s="55">
        <v>-5040</v>
      </c>
    </row>
    <row r="71" spans="1:8" ht="12">
      <c r="A71" s="51">
        <f t="shared" si="0"/>
        <v>66</v>
      </c>
      <c r="B71" s="70">
        <v>39596</v>
      </c>
      <c r="C71" s="1" t="s">
        <v>140</v>
      </c>
      <c r="D71" s="1" t="s">
        <v>141</v>
      </c>
      <c r="E71" s="54">
        <v>817</v>
      </c>
      <c r="H71" s="1" t="s">
        <v>267</v>
      </c>
    </row>
    <row r="72" spans="1:8" ht="12">
      <c r="A72" s="51">
        <f>IF(B72="","",A71+1)</f>
        <v>67</v>
      </c>
      <c r="B72" s="70">
        <v>39599</v>
      </c>
      <c r="C72" s="53" t="s">
        <v>15</v>
      </c>
      <c r="D72" s="53" t="s">
        <v>142</v>
      </c>
      <c r="E72" s="54">
        <v>13850</v>
      </c>
      <c r="F72" s="54"/>
      <c r="G72" s="55"/>
      <c r="H72" s="1" t="s">
        <v>267</v>
      </c>
    </row>
    <row r="73" spans="1:7" ht="12">
      <c r="A73" s="51">
        <f>IF(B73="","",A72+1)</f>
        <v>68</v>
      </c>
      <c r="B73" s="70">
        <v>39599</v>
      </c>
      <c r="C73" s="53" t="s">
        <v>143</v>
      </c>
      <c r="D73" s="53" t="s">
        <v>107</v>
      </c>
      <c r="E73" s="54"/>
      <c r="F73" s="54">
        <v>2500</v>
      </c>
      <c r="G73" s="55"/>
    </row>
    <row r="74" spans="1:7" ht="12">
      <c r="A74" s="51">
        <f>IF(B74="","",A73+1)</f>
        <v>69</v>
      </c>
      <c r="B74" s="70">
        <v>39599</v>
      </c>
      <c r="C74" s="53" t="s">
        <v>17</v>
      </c>
      <c r="D74" s="53" t="s">
        <v>144</v>
      </c>
      <c r="E74" s="54"/>
      <c r="F74" s="54">
        <v>5880</v>
      </c>
      <c r="G74" s="55">
        <v>-5880</v>
      </c>
    </row>
    <row r="75" spans="1:7" ht="12">
      <c r="A75" s="51">
        <f>IF(B75="","",A74+1)</f>
        <v>70</v>
      </c>
      <c r="B75" s="52">
        <v>39601</v>
      </c>
      <c r="C75" s="53" t="s">
        <v>145</v>
      </c>
      <c r="D75" s="53" t="s">
        <v>147</v>
      </c>
      <c r="E75" s="64" t="s">
        <v>148</v>
      </c>
      <c r="F75" s="54">
        <v>560</v>
      </c>
      <c r="G75" s="55"/>
    </row>
    <row r="76" spans="1:7" ht="12">
      <c r="A76" s="51">
        <f aca="true" t="shared" si="1" ref="A76:A140">IF(B76="","",A75+1)</f>
        <v>71</v>
      </c>
      <c r="B76" s="52">
        <v>39602</v>
      </c>
      <c r="C76" s="53" t="s">
        <v>6</v>
      </c>
      <c r="D76" s="53" t="s">
        <v>106</v>
      </c>
      <c r="E76" s="54"/>
      <c r="F76" s="54"/>
      <c r="G76" s="55">
        <v>16800</v>
      </c>
    </row>
    <row r="77" spans="1:8" ht="12">
      <c r="A77" s="51">
        <f>IF(B77="","",A76+1)</f>
        <v>72</v>
      </c>
      <c r="B77" s="70">
        <v>39606</v>
      </c>
      <c r="C77" s="53" t="s">
        <v>15</v>
      </c>
      <c r="D77" s="53" t="s">
        <v>149</v>
      </c>
      <c r="E77" s="54">
        <v>12300</v>
      </c>
      <c r="F77" s="54"/>
      <c r="G77" s="55"/>
      <c r="H77" s="1" t="s">
        <v>267</v>
      </c>
    </row>
    <row r="78" spans="1:7" ht="12">
      <c r="A78" s="51">
        <f>IF(B78="","",A77+1)</f>
        <v>73</v>
      </c>
      <c r="B78" s="70">
        <v>39606</v>
      </c>
      <c r="C78" s="53" t="s">
        <v>143</v>
      </c>
      <c r="D78" s="53" t="s">
        <v>102</v>
      </c>
      <c r="E78" s="54"/>
      <c r="F78" s="54">
        <v>3660</v>
      </c>
      <c r="G78" s="55"/>
    </row>
    <row r="79" spans="1:7" ht="12">
      <c r="A79" s="51">
        <f>IF(B79="","",A78+1)</f>
        <v>74</v>
      </c>
      <c r="B79" s="70">
        <v>39606</v>
      </c>
      <c r="C79" s="53" t="s">
        <v>17</v>
      </c>
      <c r="D79" s="53" t="s">
        <v>138</v>
      </c>
      <c r="E79" s="54"/>
      <c r="F79" s="54">
        <v>4200</v>
      </c>
      <c r="G79" s="55">
        <v>-4200</v>
      </c>
    </row>
    <row r="80" spans="1:7" ht="12">
      <c r="A80" s="51">
        <f t="shared" si="1"/>
        <v>75</v>
      </c>
      <c r="B80" s="70">
        <v>39606</v>
      </c>
      <c r="C80" s="53" t="s">
        <v>150</v>
      </c>
      <c r="D80" s="53" t="s">
        <v>151</v>
      </c>
      <c r="E80" s="54"/>
      <c r="F80" s="54">
        <v>1680</v>
      </c>
      <c r="G80" s="55">
        <v>-1680</v>
      </c>
    </row>
    <row r="81" spans="1:8" ht="12">
      <c r="A81" s="51">
        <f t="shared" si="1"/>
        <v>76</v>
      </c>
      <c r="B81" s="70">
        <v>39613</v>
      </c>
      <c r="C81" s="53" t="s">
        <v>15</v>
      </c>
      <c r="D81" s="53" t="s">
        <v>153</v>
      </c>
      <c r="E81" s="54">
        <v>10350</v>
      </c>
      <c r="F81" s="54"/>
      <c r="G81" s="55"/>
      <c r="H81" s="1" t="s">
        <v>267</v>
      </c>
    </row>
    <row r="82" spans="1:7" ht="12">
      <c r="A82" s="51">
        <f t="shared" si="1"/>
        <v>77</v>
      </c>
      <c r="B82" s="70">
        <v>39613</v>
      </c>
      <c r="C82" s="53" t="s">
        <v>143</v>
      </c>
      <c r="D82" s="53" t="s">
        <v>107</v>
      </c>
      <c r="E82" s="54"/>
      <c r="F82" s="54">
        <v>2500</v>
      </c>
      <c r="G82" s="55"/>
    </row>
    <row r="83" spans="1:7" ht="12">
      <c r="A83" s="51">
        <f t="shared" si="1"/>
        <v>78</v>
      </c>
      <c r="B83" s="70">
        <v>39613</v>
      </c>
      <c r="C83" s="53" t="s">
        <v>17</v>
      </c>
      <c r="D83" s="53" t="s">
        <v>138</v>
      </c>
      <c r="E83" s="54"/>
      <c r="F83" s="54">
        <v>4200</v>
      </c>
      <c r="G83" s="55">
        <v>-4200</v>
      </c>
    </row>
    <row r="84" spans="1:8" ht="12">
      <c r="A84" s="51">
        <f t="shared" si="1"/>
        <v>79</v>
      </c>
      <c r="B84" s="70">
        <v>39621</v>
      </c>
      <c r="C84" s="53" t="s">
        <v>15</v>
      </c>
      <c r="D84" s="53" t="s">
        <v>154</v>
      </c>
      <c r="E84" s="54">
        <v>10800</v>
      </c>
      <c r="F84" s="54"/>
      <c r="G84" s="55"/>
      <c r="H84" s="1" t="s">
        <v>267</v>
      </c>
    </row>
    <row r="85" spans="1:7" ht="12">
      <c r="A85" s="51">
        <f t="shared" si="1"/>
        <v>80</v>
      </c>
      <c r="B85" s="70">
        <v>39621</v>
      </c>
      <c r="C85" s="53" t="s">
        <v>143</v>
      </c>
      <c r="D85" s="53" t="s">
        <v>102</v>
      </c>
      <c r="E85" s="54"/>
      <c r="F85" s="54">
        <v>3660</v>
      </c>
      <c r="G85" s="55"/>
    </row>
    <row r="86" spans="1:7" ht="12">
      <c r="A86" s="51">
        <f t="shared" si="1"/>
        <v>81</v>
      </c>
      <c r="B86" s="70">
        <v>39621</v>
      </c>
      <c r="C86" s="53" t="s">
        <v>17</v>
      </c>
      <c r="D86" s="53" t="s">
        <v>136</v>
      </c>
      <c r="E86" s="54"/>
      <c r="F86" s="54">
        <v>5040</v>
      </c>
      <c r="G86" s="55">
        <v>-5040</v>
      </c>
    </row>
    <row r="87" spans="1:7" ht="12">
      <c r="A87" s="51">
        <f t="shared" si="1"/>
        <v>82</v>
      </c>
      <c r="B87" s="52">
        <v>39623</v>
      </c>
      <c r="C87" s="53" t="s">
        <v>6</v>
      </c>
      <c r="D87" s="53" t="s">
        <v>106</v>
      </c>
      <c r="E87" s="54"/>
      <c r="F87" s="54"/>
      <c r="G87" s="55">
        <v>16800</v>
      </c>
    </row>
    <row r="88" spans="1:8" ht="12">
      <c r="A88" s="51">
        <f>IF(B88="","",A87+1)</f>
        <v>83</v>
      </c>
      <c r="B88" s="70">
        <v>39627</v>
      </c>
      <c r="C88" s="53" t="s">
        <v>15</v>
      </c>
      <c r="D88" s="53" t="s">
        <v>155</v>
      </c>
      <c r="E88" s="54">
        <v>8700</v>
      </c>
      <c r="F88" s="54"/>
      <c r="G88" s="55"/>
      <c r="H88" s="1" t="s">
        <v>267</v>
      </c>
    </row>
    <row r="89" spans="1:7" ht="12">
      <c r="A89" s="51">
        <f>IF(B89="","",A88+1)</f>
        <v>84</v>
      </c>
      <c r="B89" s="70">
        <v>39627</v>
      </c>
      <c r="C89" s="53" t="s">
        <v>143</v>
      </c>
      <c r="D89" s="53" t="s">
        <v>102</v>
      </c>
      <c r="E89" s="54"/>
      <c r="F89" s="54">
        <v>3660</v>
      </c>
      <c r="G89" s="55"/>
    </row>
    <row r="90" spans="1:7" ht="12">
      <c r="A90" s="51">
        <f>IF(B90="","",A89+1)</f>
        <v>85</v>
      </c>
      <c r="B90" s="70">
        <v>39627</v>
      </c>
      <c r="C90" s="53" t="s">
        <v>17</v>
      </c>
      <c r="D90" s="53" t="s">
        <v>138</v>
      </c>
      <c r="E90" s="54"/>
      <c r="F90" s="54">
        <v>4200</v>
      </c>
      <c r="G90" s="55">
        <v>-4200</v>
      </c>
    </row>
    <row r="91" spans="1:6" ht="12">
      <c r="A91" s="51">
        <f t="shared" si="1"/>
        <v>86</v>
      </c>
      <c r="B91" s="52">
        <v>39629</v>
      </c>
      <c r="C91" s="53" t="s">
        <v>145</v>
      </c>
      <c r="D91" s="53" t="s">
        <v>156</v>
      </c>
      <c r="E91" s="64" t="s">
        <v>148</v>
      </c>
      <c r="F91" s="54">
        <v>560</v>
      </c>
    </row>
    <row r="92" spans="1:8" ht="12">
      <c r="A92" s="51">
        <f t="shared" si="1"/>
        <v>87</v>
      </c>
      <c r="B92" s="70">
        <v>39634</v>
      </c>
      <c r="C92" s="53" t="s">
        <v>15</v>
      </c>
      <c r="D92" s="53" t="s">
        <v>162</v>
      </c>
      <c r="E92" s="54">
        <v>10950</v>
      </c>
      <c r="F92" s="54"/>
      <c r="G92" s="55"/>
      <c r="H92" s="1" t="s">
        <v>267</v>
      </c>
    </row>
    <row r="93" spans="1:7" ht="12">
      <c r="A93" s="51">
        <f t="shared" si="1"/>
        <v>88</v>
      </c>
      <c r="B93" s="70">
        <v>39634</v>
      </c>
      <c r="C93" s="53" t="s">
        <v>143</v>
      </c>
      <c r="D93" s="53" t="s">
        <v>102</v>
      </c>
      <c r="E93" s="54"/>
      <c r="F93" s="54">
        <v>3660</v>
      </c>
      <c r="G93" s="55"/>
    </row>
    <row r="94" spans="1:7" ht="12">
      <c r="A94" s="51">
        <f t="shared" si="1"/>
        <v>89</v>
      </c>
      <c r="B94" s="70">
        <v>39634</v>
      </c>
      <c r="C94" s="53" t="s">
        <v>17</v>
      </c>
      <c r="D94" s="53" t="s">
        <v>138</v>
      </c>
      <c r="E94" s="54"/>
      <c r="F94" s="54">
        <v>4200</v>
      </c>
      <c r="G94" s="55">
        <v>-4200</v>
      </c>
    </row>
    <row r="95" spans="1:8" ht="12">
      <c r="A95" s="51">
        <f t="shared" si="1"/>
        <v>90</v>
      </c>
      <c r="B95" s="70">
        <v>39641</v>
      </c>
      <c r="C95" s="53" t="s">
        <v>15</v>
      </c>
      <c r="D95" s="53" t="s">
        <v>163</v>
      </c>
      <c r="E95" s="54">
        <v>8700</v>
      </c>
      <c r="F95" s="54"/>
      <c r="G95" s="55"/>
      <c r="H95" s="1" t="s">
        <v>267</v>
      </c>
    </row>
    <row r="96" spans="1:7" ht="12">
      <c r="A96" s="51">
        <f t="shared" si="1"/>
        <v>91</v>
      </c>
      <c r="B96" s="70">
        <v>39641</v>
      </c>
      <c r="C96" s="53" t="s">
        <v>143</v>
      </c>
      <c r="D96" s="53" t="s">
        <v>167</v>
      </c>
      <c r="E96" s="54"/>
      <c r="F96" s="54">
        <v>2800</v>
      </c>
      <c r="G96" s="55"/>
    </row>
    <row r="97" spans="1:7" ht="12">
      <c r="A97" s="51">
        <f t="shared" si="1"/>
        <v>92</v>
      </c>
      <c r="B97" s="70">
        <v>39641</v>
      </c>
      <c r="C97" s="53" t="s">
        <v>17</v>
      </c>
      <c r="D97" s="53" t="s">
        <v>164</v>
      </c>
      <c r="E97" s="54"/>
      <c r="F97" s="54">
        <v>3360</v>
      </c>
      <c r="G97" s="55">
        <v>-3360</v>
      </c>
    </row>
    <row r="98" spans="1:7" ht="12">
      <c r="A98" s="51">
        <f t="shared" si="1"/>
        <v>93</v>
      </c>
      <c r="B98" s="70">
        <v>39642</v>
      </c>
      <c r="C98" s="53" t="s">
        <v>17</v>
      </c>
      <c r="D98" s="53" t="s">
        <v>165</v>
      </c>
      <c r="F98" s="54">
        <v>1680</v>
      </c>
      <c r="G98" s="55">
        <v>-1680</v>
      </c>
    </row>
    <row r="99" spans="1:8" ht="12">
      <c r="A99" s="51">
        <f>IF(B99="","",A98+1)</f>
        <v>94</v>
      </c>
      <c r="B99" s="70">
        <v>39650</v>
      </c>
      <c r="C99" s="53" t="s">
        <v>15</v>
      </c>
      <c r="D99" s="53" t="s">
        <v>168</v>
      </c>
      <c r="E99" s="54">
        <v>11850</v>
      </c>
      <c r="F99" s="54"/>
      <c r="G99" s="55"/>
      <c r="H99" s="1" t="s">
        <v>267</v>
      </c>
    </row>
    <row r="100" spans="1:7" ht="12">
      <c r="A100" s="51">
        <f>IF(B100="","",A99+1)</f>
        <v>95</v>
      </c>
      <c r="B100" s="70">
        <v>39650</v>
      </c>
      <c r="C100" s="53" t="s">
        <v>143</v>
      </c>
      <c r="D100" s="53" t="s">
        <v>107</v>
      </c>
      <c r="E100" s="54"/>
      <c r="F100" s="54">
        <v>2500</v>
      </c>
      <c r="G100" s="55"/>
    </row>
    <row r="101" spans="1:7" ht="12">
      <c r="A101" s="51">
        <f>IF(B101="","",A100+1)</f>
        <v>96</v>
      </c>
      <c r="B101" s="70">
        <v>39650</v>
      </c>
      <c r="C101" s="53" t="s">
        <v>17</v>
      </c>
      <c r="D101" s="53" t="s">
        <v>164</v>
      </c>
      <c r="E101" s="54"/>
      <c r="F101" s="54">
        <v>3360</v>
      </c>
      <c r="G101" s="55">
        <v>-3360</v>
      </c>
    </row>
    <row r="102" spans="1:7" ht="12">
      <c r="A102" s="51">
        <f t="shared" si="1"/>
        <v>97</v>
      </c>
      <c r="B102" s="52">
        <v>39652</v>
      </c>
      <c r="C102" s="53" t="s">
        <v>6</v>
      </c>
      <c r="D102" s="53" t="s">
        <v>106</v>
      </c>
      <c r="E102" s="54"/>
      <c r="F102" s="54"/>
      <c r="G102" s="55">
        <v>16800</v>
      </c>
    </row>
    <row r="103" spans="1:8" ht="12">
      <c r="A103" s="51">
        <f t="shared" si="1"/>
        <v>98</v>
      </c>
      <c r="B103" s="70">
        <v>39655</v>
      </c>
      <c r="C103" s="53" t="s">
        <v>15</v>
      </c>
      <c r="D103" s="53" t="s">
        <v>171</v>
      </c>
      <c r="E103" s="54">
        <v>8400</v>
      </c>
      <c r="F103" s="54"/>
      <c r="G103" s="55"/>
      <c r="H103" s="1" t="s">
        <v>267</v>
      </c>
    </row>
    <row r="104" spans="1:7" ht="12">
      <c r="A104" s="51">
        <f t="shared" si="1"/>
        <v>99</v>
      </c>
      <c r="B104" s="70">
        <v>39655</v>
      </c>
      <c r="C104" s="53" t="s">
        <v>143</v>
      </c>
      <c r="D104" s="53" t="s">
        <v>102</v>
      </c>
      <c r="E104" s="54"/>
      <c r="F104" s="54">
        <v>3660</v>
      </c>
      <c r="G104" s="55"/>
    </row>
    <row r="105" spans="1:7" ht="12">
      <c r="A105" s="51">
        <f>IF(B105="","",A104+1)</f>
        <v>100</v>
      </c>
      <c r="B105" s="70">
        <v>39655</v>
      </c>
      <c r="C105" s="53" t="s">
        <v>17</v>
      </c>
      <c r="D105" s="53" t="s">
        <v>183</v>
      </c>
      <c r="E105" s="54"/>
      <c r="F105" s="54">
        <v>3360</v>
      </c>
      <c r="G105" s="55">
        <v>-3360</v>
      </c>
    </row>
    <row r="106" spans="1:7" ht="12">
      <c r="A106" s="51">
        <f t="shared" si="1"/>
        <v>101</v>
      </c>
      <c r="B106" s="70">
        <v>39656</v>
      </c>
      <c r="C106" s="53" t="s">
        <v>17</v>
      </c>
      <c r="D106" s="53" t="s">
        <v>169</v>
      </c>
      <c r="E106" s="69" t="s">
        <v>148</v>
      </c>
      <c r="F106" s="54">
        <v>1680</v>
      </c>
      <c r="G106" s="55">
        <v>-1680</v>
      </c>
    </row>
    <row r="107" spans="1:8" ht="12">
      <c r="A107" s="51">
        <f t="shared" si="1"/>
        <v>102</v>
      </c>
      <c r="B107" s="70">
        <v>39663</v>
      </c>
      <c r="C107" s="53" t="s">
        <v>15</v>
      </c>
      <c r="D107" s="53" t="s">
        <v>172</v>
      </c>
      <c r="E107" s="54">
        <v>10050</v>
      </c>
      <c r="F107" s="54"/>
      <c r="G107" s="55"/>
      <c r="H107" s="1" t="s">
        <v>267</v>
      </c>
    </row>
    <row r="108" spans="1:7" ht="12">
      <c r="A108" s="51">
        <f t="shared" si="1"/>
        <v>103</v>
      </c>
      <c r="B108" s="70">
        <v>39663</v>
      </c>
      <c r="C108" s="53" t="s">
        <v>143</v>
      </c>
      <c r="D108" s="53" t="s">
        <v>102</v>
      </c>
      <c r="E108" s="54"/>
      <c r="F108" s="54">
        <v>3660</v>
      </c>
      <c r="G108" s="55"/>
    </row>
    <row r="109" spans="1:7" ht="12">
      <c r="A109" s="51">
        <f t="shared" si="1"/>
        <v>104</v>
      </c>
      <c r="B109" s="70">
        <v>39663</v>
      </c>
      <c r="C109" s="53" t="s">
        <v>17</v>
      </c>
      <c r="D109" s="53" t="s">
        <v>164</v>
      </c>
      <c r="E109" s="54"/>
      <c r="F109" s="54">
        <v>3360</v>
      </c>
      <c r="G109" s="55">
        <v>-3360</v>
      </c>
    </row>
    <row r="110" spans="1:6" ht="12">
      <c r="A110" s="51">
        <f t="shared" si="1"/>
        <v>105</v>
      </c>
      <c r="B110" s="70">
        <v>39669</v>
      </c>
      <c r="C110" s="1" t="s">
        <v>173</v>
      </c>
      <c r="D110" s="1" t="s">
        <v>174</v>
      </c>
      <c r="E110" s="69" t="s">
        <v>148</v>
      </c>
      <c r="F110" s="54">
        <v>9450</v>
      </c>
    </row>
    <row r="111" spans="1:8" ht="12">
      <c r="A111" s="51">
        <f t="shared" si="1"/>
        <v>106</v>
      </c>
      <c r="B111" s="70">
        <v>39670</v>
      </c>
      <c r="C111" s="53" t="s">
        <v>15</v>
      </c>
      <c r="D111" s="53" t="s">
        <v>176</v>
      </c>
      <c r="E111" s="54">
        <v>14250</v>
      </c>
      <c r="F111" s="54"/>
      <c r="G111" s="55"/>
      <c r="H111" s="1" t="s">
        <v>267</v>
      </c>
    </row>
    <row r="112" spans="1:7" ht="12">
      <c r="A112" s="51">
        <f t="shared" si="1"/>
        <v>107</v>
      </c>
      <c r="B112" s="70">
        <v>39670</v>
      </c>
      <c r="C112" s="53" t="s">
        <v>143</v>
      </c>
      <c r="D112" s="53" t="s">
        <v>175</v>
      </c>
      <c r="E112" s="54"/>
      <c r="F112" s="54">
        <v>4260</v>
      </c>
      <c r="G112" s="55"/>
    </row>
    <row r="113" spans="1:7" ht="12">
      <c r="A113" s="51">
        <f t="shared" si="1"/>
        <v>108</v>
      </c>
      <c r="B113" s="70">
        <v>39670</v>
      </c>
      <c r="C113" s="53" t="s">
        <v>17</v>
      </c>
      <c r="D113" s="53" t="s">
        <v>128</v>
      </c>
      <c r="E113" s="54"/>
      <c r="F113" s="54">
        <v>6720</v>
      </c>
      <c r="G113" s="55">
        <v>-6720</v>
      </c>
    </row>
    <row r="114" spans="1:7" ht="12">
      <c r="A114" s="51">
        <f>IF(B114="","",A113+1)</f>
        <v>109</v>
      </c>
      <c r="B114" s="70">
        <v>39673</v>
      </c>
      <c r="C114" s="53" t="s">
        <v>150</v>
      </c>
      <c r="D114" s="53" t="s">
        <v>151</v>
      </c>
      <c r="E114" s="54"/>
      <c r="F114" s="54">
        <v>1680</v>
      </c>
      <c r="G114" s="55">
        <v>-1680</v>
      </c>
    </row>
    <row r="115" spans="1:8" ht="12">
      <c r="A115" s="51">
        <f t="shared" si="1"/>
        <v>110</v>
      </c>
      <c r="B115" s="70">
        <v>39677</v>
      </c>
      <c r="C115" s="53" t="s">
        <v>15</v>
      </c>
      <c r="D115" s="53" t="s">
        <v>168</v>
      </c>
      <c r="E115" s="54">
        <v>11850</v>
      </c>
      <c r="F115" s="54"/>
      <c r="G115" s="55"/>
      <c r="H115" s="1" t="s">
        <v>267</v>
      </c>
    </row>
    <row r="116" spans="1:7" ht="12">
      <c r="A116" s="51">
        <f t="shared" si="1"/>
        <v>111</v>
      </c>
      <c r="B116" s="70">
        <v>39677</v>
      </c>
      <c r="C116" s="53" t="s">
        <v>143</v>
      </c>
      <c r="D116" s="53" t="s">
        <v>107</v>
      </c>
      <c r="E116" s="54"/>
      <c r="F116" s="54">
        <v>2500</v>
      </c>
      <c r="G116" s="55"/>
    </row>
    <row r="117" spans="1:7" ht="12">
      <c r="A117" s="51">
        <f t="shared" si="1"/>
        <v>112</v>
      </c>
      <c r="B117" s="70">
        <v>39677</v>
      </c>
      <c r="C117" s="53" t="s">
        <v>17</v>
      </c>
      <c r="D117" s="53" t="s">
        <v>164</v>
      </c>
      <c r="E117" s="54"/>
      <c r="F117" s="54">
        <v>3360</v>
      </c>
      <c r="G117" s="55">
        <v>-3360</v>
      </c>
    </row>
    <row r="118" spans="1:7" ht="12">
      <c r="A118" s="51">
        <f t="shared" si="1"/>
        <v>113</v>
      </c>
      <c r="B118" s="52">
        <v>39679</v>
      </c>
      <c r="C118" s="53" t="s">
        <v>6</v>
      </c>
      <c r="D118" s="53" t="s">
        <v>106</v>
      </c>
      <c r="E118" s="54"/>
      <c r="F118" s="54"/>
      <c r="G118" s="55">
        <v>16800</v>
      </c>
    </row>
    <row r="119" spans="1:8" ht="12">
      <c r="A119" s="51">
        <f t="shared" si="1"/>
        <v>114</v>
      </c>
      <c r="B119" s="70">
        <v>39684</v>
      </c>
      <c r="C119" s="53" t="s">
        <v>15</v>
      </c>
      <c r="D119" s="53" t="s">
        <v>180</v>
      </c>
      <c r="E119" s="54">
        <v>8700</v>
      </c>
      <c r="F119" s="54"/>
      <c r="G119" s="55"/>
      <c r="H119" s="1" t="s">
        <v>267</v>
      </c>
    </row>
    <row r="120" spans="1:7" ht="12">
      <c r="A120" s="51">
        <f t="shared" si="1"/>
        <v>115</v>
      </c>
      <c r="B120" s="70">
        <v>39684</v>
      </c>
      <c r="C120" s="53" t="s">
        <v>143</v>
      </c>
      <c r="D120" s="53" t="s">
        <v>107</v>
      </c>
      <c r="E120" s="54"/>
      <c r="F120" s="54">
        <v>2500</v>
      </c>
      <c r="G120" s="55"/>
    </row>
    <row r="121" spans="1:7" ht="12">
      <c r="A121" s="51">
        <f t="shared" si="1"/>
        <v>116</v>
      </c>
      <c r="B121" s="70">
        <v>39684</v>
      </c>
      <c r="C121" s="53" t="s">
        <v>17</v>
      </c>
      <c r="D121" s="53" t="s">
        <v>136</v>
      </c>
      <c r="E121" s="54"/>
      <c r="F121" s="54">
        <v>5040</v>
      </c>
      <c r="G121" s="55">
        <v>-5040</v>
      </c>
    </row>
    <row r="122" spans="1:8" ht="12">
      <c r="A122" s="51">
        <f t="shared" si="1"/>
        <v>117</v>
      </c>
      <c r="B122" s="70">
        <v>39691</v>
      </c>
      <c r="C122" s="53" t="s">
        <v>15</v>
      </c>
      <c r="D122" s="53" t="s">
        <v>182</v>
      </c>
      <c r="E122" s="54">
        <v>9450</v>
      </c>
      <c r="F122" s="54"/>
      <c r="G122" s="55"/>
      <c r="H122" s="1" t="s">
        <v>267</v>
      </c>
    </row>
    <row r="123" spans="1:7" ht="12">
      <c r="A123" s="51">
        <f t="shared" si="1"/>
        <v>118</v>
      </c>
      <c r="B123" s="70">
        <v>39691</v>
      </c>
      <c r="C123" s="53" t="s">
        <v>143</v>
      </c>
      <c r="D123" s="53" t="s">
        <v>102</v>
      </c>
      <c r="E123" s="54"/>
      <c r="F123" s="54">
        <v>3660</v>
      </c>
      <c r="G123" s="55"/>
    </row>
    <row r="124" spans="1:7" ht="12">
      <c r="A124" s="51">
        <f t="shared" si="1"/>
        <v>119</v>
      </c>
      <c r="B124" s="70">
        <v>39691</v>
      </c>
      <c r="C124" s="53" t="s">
        <v>17</v>
      </c>
      <c r="D124" s="53" t="s">
        <v>164</v>
      </c>
      <c r="E124" s="54"/>
      <c r="F124" s="54">
        <v>3360</v>
      </c>
      <c r="G124" s="55">
        <v>-3360</v>
      </c>
    </row>
    <row r="125" spans="1:7" ht="12">
      <c r="A125" s="51">
        <f t="shared" si="1"/>
        <v>120</v>
      </c>
      <c r="B125" s="52">
        <v>39696</v>
      </c>
      <c r="C125" s="53" t="s">
        <v>145</v>
      </c>
      <c r="D125" s="53" t="s">
        <v>224</v>
      </c>
      <c r="E125" s="64" t="s">
        <v>148</v>
      </c>
      <c r="F125" s="54">
        <v>560</v>
      </c>
      <c r="G125" s="55"/>
    </row>
    <row r="126" spans="1:8" ht="12">
      <c r="A126" s="51">
        <f t="shared" si="1"/>
        <v>121</v>
      </c>
      <c r="B126" s="70">
        <v>39697</v>
      </c>
      <c r="C126" s="53" t="s">
        <v>15</v>
      </c>
      <c r="D126" s="53" t="s">
        <v>184</v>
      </c>
      <c r="E126" s="54">
        <v>12150</v>
      </c>
      <c r="F126" s="54"/>
      <c r="G126" s="55"/>
      <c r="H126" s="1" t="s">
        <v>267</v>
      </c>
    </row>
    <row r="127" spans="1:7" ht="12">
      <c r="A127" s="51">
        <f t="shared" si="1"/>
        <v>122</v>
      </c>
      <c r="B127" s="70">
        <v>39697</v>
      </c>
      <c r="C127" s="53" t="s">
        <v>143</v>
      </c>
      <c r="D127" s="53" t="s">
        <v>107</v>
      </c>
      <c r="E127" s="54"/>
      <c r="F127" s="54">
        <v>2500</v>
      </c>
      <c r="G127" s="55"/>
    </row>
    <row r="128" spans="1:7" ht="12">
      <c r="A128" s="51">
        <f t="shared" si="1"/>
        <v>123</v>
      </c>
      <c r="B128" s="70">
        <v>39697</v>
      </c>
      <c r="C128" s="53" t="s">
        <v>17</v>
      </c>
      <c r="D128" s="53" t="s">
        <v>164</v>
      </c>
      <c r="E128" s="54"/>
      <c r="F128" s="54">
        <v>3360</v>
      </c>
      <c r="G128" s="55">
        <v>-3360</v>
      </c>
    </row>
    <row r="129" spans="1:8" ht="12">
      <c r="A129" s="51">
        <f t="shared" si="1"/>
        <v>124</v>
      </c>
      <c r="B129" s="70">
        <v>39704</v>
      </c>
      <c r="C129" s="53" t="s">
        <v>15</v>
      </c>
      <c r="D129" s="53" t="s">
        <v>185</v>
      </c>
      <c r="E129" s="54">
        <v>10650</v>
      </c>
      <c r="F129" s="54"/>
      <c r="G129" s="55"/>
      <c r="H129" s="1" t="s">
        <v>267</v>
      </c>
    </row>
    <row r="130" spans="1:7" ht="12">
      <c r="A130" s="51">
        <f t="shared" si="1"/>
        <v>125</v>
      </c>
      <c r="B130" s="70">
        <v>39704</v>
      </c>
      <c r="C130" s="53" t="s">
        <v>143</v>
      </c>
      <c r="D130" s="53" t="s">
        <v>107</v>
      </c>
      <c r="E130" s="54"/>
      <c r="F130" s="54">
        <v>2500</v>
      </c>
      <c r="G130" s="55"/>
    </row>
    <row r="131" spans="1:7" ht="12">
      <c r="A131" s="51">
        <f t="shared" si="1"/>
        <v>126</v>
      </c>
      <c r="B131" s="70">
        <v>39704</v>
      </c>
      <c r="C131" s="53" t="s">
        <v>17</v>
      </c>
      <c r="D131" s="53" t="s">
        <v>186</v>
      </c>
      <c r="E131" s="54"/>
      <c r="F131" s="54">
        <v>4200</v>
      </c>
      <c r="G131" s="55">
        <v>-4200</v>
      </c>
    </row>
    <row r="132" spans="1:7" ht="12">
      <c r="A132" s="51">
        <f t="shared" si="1"/>
        <v>127</v>
      </c>
      <c r="B132" s="52">
        <v>39708</v>
      </c>
      <c r="C132" s="53" t="s">
        <v>6</v>
      </c>
      <c r="D132" s="53" t="s">
        <v>106</v>
      </c>
      <c r="E132" s="54"/>
      <c r="F132" s="54"/>
      <c r="G132" s="55">
        <v>16800</v>
      </c>
    </row>
    <row r="133" spans="1:7" ht="12">
      <c r="A133" s="51">
        <f t="shared" si="1"/>
        <v>128</v>
      </c>
      <c r="B133" s="52">
        <v>39708</v>
      </c>
      <c r="C133" s="53" t="s">
        <v>195</v>
      </c>
      <c r="D133" s="53" t="s">
        <v>194</v>
      </c>
      <c r="E133" s="54"/>
      <c r="F133" s="54">
        <v>100</v>
      </c>
      <c r="G133" s="55"/>
    </row>
    <row r="134" spans="1:8" ht="12">
      <c r="A134" s="51">
        <f t="shared" si="1"/>
        <v>129</v>
      </c>
      <c r="B134" s="70">
        <v>39712</v>
      </c>
      <c r="C134" s="53" t="s">
        <v>15</v>
      </c>
      <c r="D134" s="53" t="s">
        <v>199</v>
      </c>
      <c r="E134" s="54">
        <v>14550</v>
      </c>
      <c r="F134" s="54"/>
      <c r="G134" s="55"/>
      <c r="H134" s="1" t="s">
        <v>267</v>
      </c>
    </row>
    <row r="135" spans="1:7" ht="12">
      <c r="A135" s="51">
        <f t="shared" si="1"/>
        <v>130</v>
      </c>
      <c r="B135" s="70">
        <v>39712</v>
      </c>
      <c r="C135" s="53" t="s">
        <v>143</v>
      </c>
      <c r="D135" s="53" t="s">
        <v>107</v>
      </c>
      <c r="E135" s="54"/>
      <c r="F135" s="54">
        <v>2500</v>
      </c>
      <c r="G135" s="55"/>
    </row>
    <row r="136" spans="1:7" ht="12">
      <c r="A136" s="51">
        <f t="shared" si="1"/>
        <v>131</v>
      </c>
      <c r="B136" s="70">
        <v>39712</v>
      </c>
      <c r="C136" s="53" t="s">
        <v>17</v>
      </c>
      <c r="D136" s="53" t="s">
        <v>144</v>
      </c>
      <c r="E136" s="54"/>
      <c r="F136" s="54">
        <v>5880</v>
      </c>
      <c r="G136" s="55">
        <v>-5880</v>
      </c>
    </row>
    <row r="137" spans="1:8" ht="12">
      <c r="A137" s="51">
        <f>IF(B137="","",A136+1)</f>
        <v>132</v>
      </c>
      <c r="B137" s="70">
        <v>39718</v>
      </c>
      <c r="C137" s="53" t="s">
        <v>15</v>
      </c>
      <c r="D137" s="53" t="s">
        <v>221</v>
      </c>
      <c r="E137" s="54">
        <v>12300</v>
      </c>
      <c r="F137" s="54"/>
      <c r="G137" s="55"/>
      <c r="H137" s="1" t="s">
        <v>267</v>
      </c>
    </row>
    <row r="138" spans="1:7" ht="12">
      <c r="A138" s="51">
        <f>IF(B138="","",A137+1)</f>
        <v>133</v>
      </c>
      <c r="B138" s="70">
        <v>39718</v>
      </c>
      <c r="C138" s="53" t="s">
        <v>143</v>
      </c>
      <c r="D138" s="53" t="s">
        <v>107</v>
      </c>
      <c r="E138" s="54"/>
      <c r="F138" s="54">
        <v>2500</v>
      </c>
      <c r="G138" s="55"/>
    </row>
    <row r="139" spans="1:7" ht="12">
      <c r="A139" s="51">
        <f>IF(B139="","",A138+1)</f>
        <v>134</v>
      </c>
      <c r="B139" s="70">
        <v>39718</v>
      </c>
      <c r="C139" s="53" t="s">
        <v>17</v>
      </c>
      <c r="D139" s="53" t="s">
        <v>222</v>
      </c>
      <c r="E139" s="54"/>
      <c r="F139" s="54">
        <v>4200</v>
      </c>
      <c r="G139" s="55">
        <v>-4200</v>
      </c>
    </row>
    <row r="140" spans="1:7" ht="12">
      <c r="A140" s="51">
        <f t="shared" si="1"/>
        <v>135</v>
      </c>
      <c r="B140" s="70">
        <v>39719</v>
      </c>
      <c r="C140" s="53" t="s">
        <v>17</v>
      </c>
      <c r="D140" s="53" t="s">
        <v>228</v>
      </c>
      <c r="F140" s="54">
        <v>840</v>
      </c>
      <c r="G140" s="55">
        <v>-840</v>
      </c>
    </row>
    <row r="141" spans="1:8" ht="12">
      <c r="A141" s="51">
        <f aca="true" t="shared" si="2" ref="A141:A184">IF(B141="","",A140+1)</f>
        <v>136</v>
      </c>
      <c r="B141" s="70">
        <v>39725</v>
      </c>
      <c r="C141" s="53" t="s">
        <v>15</v>
      </c>
      <c r="D141" s="53" t="s">
        <v>226</v>
      </c>
      <c r="E141" s="54">
        <v>3750</v>
      </c>
      <c r="F141" s="54"/>
      <c r="G141" s="55"/>
      <c r="H141" s="1" t="s">
        <v>267</v>
      </c>
    </row>
    <row r="142" spans="1:7" ht="12">
      <c r="A142" s="51">
        <f t="shared" si="2"/>
        <v>137</v>
      </c>
      <c r="B142" s="70">
        <v>39725</v>
      </c>
      <c r="C142" s="53" t="s">
        <v>143</v>
      </c>
      <c r="D142" s="53" t="s">
        <v>225</v>
      </c>
      <c r="E142" s="54"/>
      <c r="F142" s="54">
        <v>3000</v>
      </c>
      <c r="G142" s="55"/>
    </row>
    <row r="143" spans="1:7" ht="12">
      <c r="A143" s="51">
        <f t="shared" si="2"/>
        <v>138</v>
      </c>
      <c r="B143" s="70">
        <v>39725</v>
      </c>
      <c r="C143" s="53" t="s">
        <v>17</v>
      </c>
      <c r="D143" s="53" t="s">
        <v>227</v>
      </c>
      <c r="E143" s="54"/>
      <c r="F143" s="54">
        <v>1680</v>
      </c>
      <c r="G143" s="55">
        <v>-1680</v>
      </c>
    </row>
    <row r="144" spans="1:8" ht="12">
      <c r="A144" s="51">
        <f t="shared" si="2"/>
        <v>139</v>
      </c>
      <c r="B144" s="70">
        <v>39732</v>
      </c>
      <c r="C144" s="53" t="s">
        <v>15</v>
      </c>
      <c r="D144" s="53" t="s">
        <v>233</v>
      </c>
      <c r="E144" s="54">
        <v>7650</v>
      </c>
      <c r="F144" s="54"/>
      <c r="G144" s="55"/>
      <c r="H144" s="1" t="s">
        <v>267</v>
      </c>
    </row>
    <row r="145" spans="1:7" ht="12">
      <c r="A145" s="51">
        <f t="shared" si="2"/>
        <v>140</v>
      </c>
      <c r="B145" s="70">
        <v>39732</v>
      </c>
      <c r="C145" s="53" t="s">
        <v>143</v>
      </c>
      <c r="D145" s="53" t="s">
        <v>102</v>
      </c>
      <c r="E145" s="54"/>
      <c r="F145" s="54">
        <v>3660</v>
      </c>
      <c r="G145" s="55"/>
    </row>
    <row r="146" spans="1:7" ht="12">
      <c r="A146" s="51">
        <f t="shared" si="2"/>
        <v>141</v>
      </c>
      <c r="B146" s="70">
        <v>39732</v>
      </c>
      <c r="C146" s="53" t="s">
        <v>17</v>
      </c>
      <c r="D146" s="53" t="s">
        <v>164</v>
      </c>
      <c r="E146" s="54"/>
      <c r="F146" s="54">
        <v>3360</v>
      </c>
      <c r="G146" s="55">
        <v>-3360</v>
      </c>
    </row>
    <row r="147" spans="1:7" ht="12">
      <c r="A147" s="51">
        <f t="shared" si="2"/>
        <v>142</v>
      </c>
      <c r="B147" s="70">
        <v>39733</v>
      </c>
      <c r="C147" s="53" t="s">
        <v>17</v>
      </c>
      <c r="D147" s="53" t="s">
        <v>229</v>
      </c>
      <c r="F147" s="54">
        <v>840</v>
      </c>
      <c r="G147" s="55">
        <v>-840</v>
      </c>
    </row>
    <row r="148" spans="1:7" ht="12">
      <c r="A148" s="51">
        <f t="shared" si="2"/>
        <v>143</v>
      </c>
      <c r="B148" s="52">
        <v>39738</v>
      </c>
      <c r="C148" s="53" t="s">
        <v>6</v>
      </c>
      <c r="D148" s="53" t="s">
        <v>230</v>
      </c>
      <c r="E148" s="54"/>
      <c r="F148" s="54"/>
      <c r="G148" s="55">
        <v>16400</v>
      </c>
    </row>
    <row r="149" spans="1:7" ht="12">
      <c r="A149" s="51">
        <f t="shared" si="2"/>
        <v>144</v>
      </c>
      <c r="B149" s="52">
        <v>39738</v>
      </c>
      <c r="C149" s="53" t="s">
        <v>195</v>
      </c>
      <c r="D149" s="53" t="s">
        <v>194</v>
      </c>
      <c r="E149" s="54"/>
      <c r="F149" s="54">
        <v>100</v>
      </c>
      <c r="G149" s="55"/>
    </row>
    <row r="150" spans="1:8" ht="12">
      <c r="A150" s="51">
        <f t="shared" si="2"/>
        <v>145</v>
      </c>
      <c r="B150" s="70">
        <v>39740</v>
      </c>
      <c r="C150" s="53" t="s">
        <v>15</v>
      </c>
      <c r="D150" s="53" t="s">
        <v>232</v>
      </c>
      <c r="E150" s="54">
        <v>4200</v>
      </c>
      <c r="F150" s="54"/>
      <c r="G150" s="55"/>
      <c r="H150" s="1" t="s">
        <v>267</v>
      </c>
    </row>
    <row r="151" spans="1:7" ht="12">
      <c r="A151" s="51">
        <f t="shared" si="2"/>
        <v>146</v>
      </c>
      <c r="B151" s="70">
        <v>39740</v>
      </c>
      <c r="C151" s="53" t="s">
        <v>143</v>
      </c>
      <c r="D151" s="53" t="s">
        <v>167</v>
      </c>
      <c r="E151" s="54"/>
      <c r="F151" s="54">
        <v>2800</v>
      </c>
      <c r="G151" s="55"/>
    </row>
    <row r="152" spans="1:7" ht="12">
      <c r="A152" s="51">
        <f t="shared" si="2"/>
        <v>147</v>
      </c>
      <c r="B152" s="70">
        <v>39740</v>
      </c>
      <c r="C152" s="53" t="s">
        <v>17</v>
      </c>
      <c r="D152" s="53" t="s">
        <v>227</v>
      </c>
      <c r="E152" s="54"/>
      <c r="F152" s="54">
        <v>1680</v>
      </c>
      <c r="G152" s="55">
        <v>-1680</v>
      </c>
    </row>
    <row r="153" spans="1:8" ht="12">
      <c r="A153" s="51">
        <f t="shared" si="2"/>
        <v>148</v>
      </c>
      <c r="B153" s="70">
        <v>39746</v>
      </c>
      <c r="C153" s="53" t="s">
        <v>15</v>
      </c>
      <c r="D153" s="53" t="s">
        <v>235</v>
      </c>
      <c r="E153" s="54">
        <v>7050</v>
      </c>
      <c r="F153" s="54"/>
      <c r="G153" s="55"/>
      <c r="H153" s="1" t="s">
        <v>267</v>
      </c>
    </row>
    <row r="154" spans="1:7" ht="12">
      <c r="A154" s="51">
        <f t="shared" si="2"/>
        <v>149</v>
      </c>
      <c r="B154" s="70">
        <v>39746</v>
      </c>
      <c r="C154" s="53" t="s">
        <v>143</v>
      </c>
      <c r="D154" s="53" t="s">
        <v>102</v>
      </c>
      <c r="E154" s="54"/>
      <c r="F154" s="54">
        <v>3660</v>
      </c>
      <c r="G154" s="55"/>
    </row>
    <row r="155" spans="1:7" ht="12">
      <c r="A155" s="51">
        <f t="shared" si="2"/>
        <v>150</v>
      </c>
      <c r="B155" s="70">
        <v>39746</v>
      </c>
      <c r="C155" s="53" t="s">
        <v>17</v>
      </c>
      <c r="D155" s="53" t="s">
        <v>234</v>
      </c>
      <c r="E155" s="54"/>
      <c r="F155" s="54">
        <v>2520</v>
      </c>
      <c r="G155" s="55">
        <v>-2520</v>
      </c>
    </row>
    <row r="156" spans="1:8" ht="12">
      <c r="A156" s="51">
        <f t="shared" si="2"/>
        <v>151</v>
      </c>
      <c r="B156" s="70">
        <v>39753</v>
      </c>
      <c r="C156" s="53" t="s">
        <v>15</v>
      </c>
      <c r="D156" s="53" t="s">
        <v>236</v>
      </c>
      <c r="E156" s="54">
        <v>11700</v>
      </c>
      <c r="F156" s="54"/>
      <c r="G156" s="55"/>
      <c r="H156" s="1" t="s">
        <v>267</v>
      </c>
    </row>
    <row r="157" spans="1:7" ht="12">
      <c r="A157" s="51">
        <f t="shared" si="2"/>
        <v>152</v>
      </c>
      <c r="B157" s="70">
        <v>39753</v>
      </c>
      <c r="C157" s="53" t="s">
        <v>143</v>
      </c>
      <c r="D157" s="53" t="s">
        <v>102</v>
      </c>
      <c r="E157" s="54"/>
      <c r="F157" s="54">
        <v>3660</v>
      </c>
      <c r="G157" s="55"/>
    </row>
    <row r="158" spans="1:7" ht="12">
      <c r="A158" s="51">
        <f t="shared" si="2"/>
        <v>153</v>
      </c>
      <c r="B158" s="70">
        <v>39753</v>
      </c>
      <c r="C158" s="53" t="s">
        <v>17</v>
      </c>
      <c r="D158" s="53" t="s">
        <v>241</v>
      </c>
      <c r="E158" s="54"/>
      <c r="F158" s="54">
        <v>4100</v>
      </c>
      <c r="G158" s="55">
        <v>-4100</v>
      </c>
    </row>
    <row r="159" spans="1:7" ht="12">
      <c r="A159" s="51">
        <f t="shared" si="2"/>
        <v>154</v>
      </c>
      <c r="B159" s="70">
        <v>39754</v>
      </c>
      <c r="C159" s="53" t="s">
        <v>150</v>
      </c>
      <c r="D159" s="53" t="s">
        <v>239</v>
      </c>
      <c r="E159" s="54"/>
      <c r="F159" s="54">
        <v>1640</v>
      </c>
      <c r="G159" s="55">
        <v>-1640</v>
      </c>
    </row>
    <row r="160" spans="1:8" ht="12">
      <c r="A160" s="51">
        <f t="shared" si="2"/>
        <v>155</v>
      </c>
      <c r="B160" s="70">
        <v>39760</v>
      </c>
      <c r="C160" s="53" t="s">
        <v>15</v>
      </c>
      <c r="D160" s="53" t="s">
        <v>242</v>
      </c>
      <c r="E160" s="54">
        <v>9000</v>
      </c>
      <c r="F160" s="54"/>
      <c r="G160" s="55"/>
      <c r="H160" s="1" t="s">
        <v>267</v>
      </c>
    </row>
    <row r="161" spans="1:7" ht="12">
      <c r="A161" s="51">
        <f t="shared" si="2"/>
        <v>156</v>
      </c>
      <c r="B161" s="70">
        <v>39760</v>
      </c>
      <c r="C161" s="53" t="s">
        <v>143</v>
      </c>
      <c r="D161" s="53" t="s">
        <v>167</v>
      </c>
      <c r="E161" s="54"/>
      <c r="F161" s="54">
        <v>2800</v>
      </c>
      <c r="G161" s="55"/>
    </row>
    <row r="162" spans="1:7" ht="12">
      <c r="A162" s="51">
        <f t="shared" si="2"/>
        <v>157</v>
      </c>
      <c r="B162" s="70">
        <v>39760</v>
      </c>
      <c r="C162" s="53" t="s">
        <v>17</v>
      </c>
      <c r="D162" s="53" t="s">
        <v>241</v>
      </c>
      <c r="E162" s="54"/>
      <c r="F162" s="54">
        <v>4100</v>
      </c>
      <c r="G162" s="55">
        <v>-4100</v>
      </c>
    </row>
    <row r="163" spans="1:7" ht="12">
      <c r="A163" s="51">
        <f t="shared" si="2"/>
        <v>158</v>
      </c>
      <c r="B163" s="70">
        <v>39765</v>
      </c>
      <c r="C163" s="53" t="s">
        <v>245</v>
      </c>
      <c r="D163" s="53" t="s">
        <v>246</v>
      </c>
      <c r="E163" s="54"/>
      <c r="F163" s="54">
        <v>18180</v>
      </c>
      <c r="G163" s="55"/>
    </row>
    <row r="164" spans="1:7" ht="12">
      <c r="A164" s="51">
        <f t="shared" si="2"/>
        <v>159</v>
      </c>
      <c r="B164" s="52">
        <v>39766</v>
      </c>
      <c r="C164" s="53" t="s">
        <v>6</v>
      </c>
      <c r="D164" s="53" t="s">
        <v>230</v>
      </c>
      <c r="E164" s="54"/>
      <c r="F164" s="54"/>
      <c r="G164" s="55">
        <v>16400</v>
      </c>
    </row>
    <row r="165" spans="1:7" ht="12">
      <c r="A165" s="51">
        <f>IF(B165="","",A164+1)</f>
        <v>160</v>
      </c>
      <c r="B165" s="52">
        <v>39766</v>
      </c>
      <c r="C165" s="53" t="s">
        <v>195</v>
      </c>
      <c r="D165" s="53" t="s">
        <v>194</v>
      </c>
      <c r="E165" s="54"/>
      <c r="F165" s="54">
        <v>100</v>
      </c>
      <c r="G165" s="55"/>
    </row>
    <row r="166" spans="1:9" ht="12">
      <c r="A166" s="51">
        <f t="shared" si="2"/>
        <v>161</v>
      </c>
      <c r="B166" s="70">
        <v>39768</v>
      </c>
      <c r="C166" s="53" t="s">
        <v>15</v>
      </c>
      <c r="D166" s="53" t="s">
        <v>243</v>
      </c>
      <c r="E166" s="54">
        <v>3450</v>
      </c>
      <c r="F166" s="54"/>
      <c r="G166" s="55"/>
      <c r="H166" s="1" t="s">
        <v>268</v>
      </c>
      <c r="I166" s="99" t="s">
        <v>148</v>
      </c>
    </row>
    <row r="167" spans="1:7" ht="12">
      <c r="A167" s="51">
        <f>IF(B167="","",A166+1)</f>
        <v>162</v>
      </c>
      <c r="B167" s="70">
        <v>39768</v>
      </c>
      <c r="C167" s="53" t="s">
        <v>143</v>
      </c>
      <c r="D167" s="53" t="s">
        <v>167</v>
      </c>
      <c r="E167" s="54"/>
      <c r="F167" s="54">
        <v>2800</v>
      </c>
      <c r="G167" s="55"/>
    </row>
    <row r="168" spans="1:7" ht="12">
      <c r="A168" s="51">
        <f t="shared" si="2"/>
        <v>163</v>
      </c>
      <c r="B168" s="70">
        <v>39768</v>
      </c>
      <c r="C168" s="53" t="s">
        <v>17</v>
      </c>
      <c r="D168" s="53" t="s">
        <v>244</v>
      </c>
      <c r="E168" s="54"/>
      <c r="F168" s="54">
        <v>1640</v>
      </c>
      <c r="G168" s="55">
        <v>-1640</v>
      </c>
    </row>
    <row r="169" spans="1:6" ht="12">
      <c r="A169" s="51">
        <f t="shared" si="2"/>
        <v>164</v>
      </c>
      <c r="B169" s="52">
        <v>39770</v>
      </c>
      <c r="C169" s="53" t="s">
        <v>145</v>
      </c>
      <c r="D169" s="53" t="s">
        <v>258</v>
      </c>
      <c r="E169" s="64" t="s">
        <v>148</v>
      </c>
      <c r="F169" s="54">
        <v>530</v>
      </c>
    </row>
    <row r="170" spans="1:9" ht="12">
      <c r="A170" s="51">
        <f t="shared" si="2"/>
        <v>165</v>
      </c>
      <c r="B170" s="70">
        <v>39775</v>
      </c>
      <c r="C170" s="53" t="s">
        <v>15</v>
      </c>
      <c r="D170" s="53" t="s">
        <v>256</v>
      </c>
      <c r="E170" s="54">
        <v>9450</v>
      </c>
      <c r="F170" s="54"/>
      <c r="G170" s="55"/>
      <c r="H170" s="1" t="s">
        <v>268</v>
      </c>
      <c r="I170" s="99" t="s">
        <v>148</v>
      </c>
    </row>
    <row r="171" spans="1:7" ht="12">
      <c r="A171" s="51">
        <f t="shared" si="2"/>
        <v>166</v>
      </c>
      <c r="B171" s="70">
        <v>39775</v>
      </c>
      <c r="C171" s="53" t="s">
        <v>143</v>
      </c>
      <c r="D171" s="53" t="s">
        <v>167</v>
      </c>
      <c r="E171" s="54"/>
      <c r="F171" s="54">
        <v>2800</v>
      </c>
      <c r="G171" s="55"/>
    </row>
    <row r="172" spans="1:7" ht="12">
      <c r="A172" s="51">
        <f t="shared" si="2"/>
        <v>167</v>
      </c>
      <c r="B172" s="70">
        <v>39775</v>
      </c>
      <c r="C172" s="53" t="s">
        <v>17</v>
      </c>
      <c r="D172" s="53" t="s">
        <v>241</v>
      </c>
      <c r="E172" s="54"/>
      <c r="F172" s="54">
        <v>4100</v>
      </c>
      <c r="G172" s="55">
        <v>-4100</v>
      </c>
    </row>
    <row r="173" spans="1:9" ht="12">
      <c r="A173" s="51">
        <f t="shared" si="2"/>
        <v>168</v>
      </c>
      <c r="B173" s="70">
        <v>39781</v>
      </c>
      <c r="C173" s="53" t="s">
        <v>15</v>
      </c>
      <c r="D173" s="53" t="s">
        <v>266</v>
      </c>
      <c r="E173" s="54">
        <v>8300</v>
      </c>
      <c r="F173" s="54"/>
      <c r="G173" s="55"/>
      <c r="H173" s="1" t="s">
        <v>268</v>
      </c>
      <c r="I173" s="99" t="s">
        <v>148</v>
      </c>
    </row>
    <row r="174" spans="1:7" ht="12">
      <c r="A174" s="51">
        <f t="shared" si="2"/>
        <v>169</v>
      </c>
      <c r="B174" s="70">
        <v>39781</v>
      </c>
      <c r="C174" s="53" t="s">
        <v>143</v>
      </c>
      <c r="D174" s="53" t="s">
        <v>102</v>
      </c>
      <c r="E174" s="54"/>
      <c r="F174" s="54">
        <v>3660</v>
      </c>
      <c r="G174" s="55"/>
    </row>
    <row r="175" spans="1:7" ht="12">
      <c r="A175" s="51">
        <f t="shared" si="2"/>
        <v>170</v>
      </c>
      <c r="B175" s="70">
        <v>39781</v>
      </c>
      <c r="C175" s="53" t="s">
        <v>17</v>
      </c>
      <c r="D175" s="53" t="s">
        <v>259</v>
      </c>
      <c r="E175" s="54"/>
      <c r="F175" s="54">
        <v>2460</v>
      </c>
      <c r="G175" s="55">
        <v>-2460</v>
      </c>
    </row>
    <row r="176" spans="1:8" ht="12">
      <c r="A176" s="51">
        <f t="shared" si="2"/>
        <v>171</v>
      </c>
      <c r="B176" s="70">
        <v>39789</v>
      </c>
      <c r="C176" s="53" t="s">
        <v>15</v>
      </c>
      <c r="D176" s="53" t="s">
        <v>260</v>
      </c>
      <c r="E176" s="54">
        <v>12150</v>
      </c>
      <c r="F176" s="54"/>
      <c r="G176" s="55"/>
      <c r="H176" s="1" t="s">
        <v>268</v>
      </c>
    </row>
    <row r="177" spans="1:7" ht="12">
      <c r="A177" s="51">
        <f t="shared" si="2"/>
        <v>172</v>
      </c>
      <c r="B177" s="70">
        <v>39789</v>
      </c>
      <c r="C177" s="53" t="s">
        <v>143</v>
      </c>
      <c r="D177" s="53" t="s">
        <v>102</v>
      </c>
      <c r="E177" s="54"/>
      <c r="F177" s="54">
        <v>3660</v>
      </c>
      <c r="G177" s="55"/>
    </row>
    <row r="178" spans="1:7" ht="12">
      <c r="A178" s="51">
        <f t="shared" si="2"/>
        <v>173</v>
      </c>
      <c r="B178" s="70">
        <v>39789</v>
      </c>
      <c r="C178" s="53" t="s">
        <v>17</v>
      </c>
      <c r="D178" s="53" t="s">
        <v>261</v>
      </c>
      <c r="E178" s="54"/>
      <c r="F178" s="54">
        <v>5740</v>
      </c>
      <c r="G178" s="55">
        <v>-5740</v>
      </c>
    </row>
    <row r="179" spans="1:9" ht="12">
      <c r="A179" s="51">
        <f>IF(B179="","",A178+1)</f>
        <v>174</v>
      </c>
      <c r="B179" s="70">
        <v>39795</v>
      </c>
      <c r="C179" s="53" t="s">
        <v>15</v>
      </c>
      <c r="D179" s="53" t="s">
        <v>263</v>
      </c>
      <c r="E179" s="54">
        <v>3600</v>
      </c>
      <c r="F179" s="54"/>
      <c r="G179" s="55"/>
      <c r="H179" s="1" t="s">
        <v>268</v>
      </c>
      <c r="I179" s="99" t="s">
        <v>148</v>
      </c>
    </row>
    <row r="180" spans="1:7" ht="12">
      <c r="A180" s="51">
        <f>IF(B180="","",A179+1)</f>
        <v>175</v>
      </c>
      <c r="B180" s="70">
        <v>39795</v>
      </c>
      <c r="C180" s="53" t="s">
        <v>143</v>
      </c>
      <c r="D180" s="53" t="s">
        <v>92</v>
      </c>
      <c r="E180" s="54"/>
      <c r="F180" s="54">
        <v>1830</v>
      </c>
      <c r="G180" s="55"/>
    </row>
    <row r="181" spans="1:7" ht="12">
      <c r="A181" s="51">
        <f>IF(B181="","",A180+1)</f>
        <v>176</v>
      </c>
      <c r="B181" s="70">
        <v>39795</v>
      </c>
      <c r="C181" s="53" t="s">
        <v>17</v>
      </c>
      <c r="D181" s="53" t="s">
        <v>244</v>
      </c>
      <c r="E181" s="54"/>
      <c r="F181" s="54">
        <v>1640</v>
      </c>
      <c r="G181" s="55">
        <v>-1640</v>
      </c>
    </row>
    <row r="182" spans="1:7" ht="12">
      <c r="A182" s="51">
        <f t="shared" si="2"/>
        <v>177</v>
      </c>
      <c r="B182" s="70">
        <v>39796</v>
      </c>
      <c r="C182" s="53" t="s">
        <v>17</v>
      </c>
      <c r="D182" s="53" t="s">
        <v>265</v>
      </c>
      <c r="E182" s="54"/>
      <c r="F182" s="54">
        <v>820</v>
      </c>
      <c r="G182" s="55">
        <v>-820</v>
      </c>
    </row>
    <row r="183" spans="1:7" ht="12">
      <c r="A183" s="51">
        <f>IF(B183="","",A182+1)</f>
        <v>178</v>
      </c>
      <c r="B183" s="52">
        <v>39799</v>
      </c>
      <c r="C183" s="53" t="s">
        <v>6</v>
      </c>
      <c r="D183" s="53" t="s">
        <v>230</v>
      </c>
      <c r="E183" s="54"/>
      <c r="F183" s="54"/>
      <c r="G183" s="55">
        <v>16400</v>
      </c>
    </row>
    <row r="184" spans="1:7" ht="12">
      <c r="A184" s="51">
        <f t="shared" si="2"/>
        <v>179</v>
      </c>
      <c r="B184" s="52">
        <v>39799</v>
      </c>
      <c r="C184" s="53" t="s">
        <v>195</v>
      </c>
      <c r="D184" s="53" t="s">
        <v>194</v>
      </c>
      <c r="E184" s="54"/>
      <c r="F184" s="54">
        <v>100</v>
      </c>
      <c r="G184" s="55"/>
    </row>
    <row r="185" spans="1:8" ht="12">
      <c r="A185" s="51">
        <f aca="true" t="shared" si="3" ref="A185:A191">IF(B185="","",A184+1)</f>
        <v>180</v>
      </c>
      <c r="B185" s="70">
        <v>39803</v>
      </c>
      <c r="C185" s="53" t="s">
        <v>15</v>
      </c>
      <c r="D185" s="53" t="s">
        <v>270</v>
      </c>
      <c r="E185" s="54">
        <v>8250</v>
      </c>
      <c r="F185" s="54"/>
      <c r="G185" s="55"/>
      <c r="H185" s="1" t="s">
        <v>334</v>
      </c>
    </row>
    <row r="186" spans="1:7" ht="12">
      <c r="A186" s="51">
        <f t="shared" si="3"/>
        <v>181</v>
      </c>
      <c r="B186" s="70">
        <v>39803</v>
      </c>
      <c r="C186" s="53" t="s">
        <v>143</v>
      </c>
      <c r="D186" s="53" t="s">
        <v>167</v>
      </c>
      <c r="E186" s="54"/>
      <c r="F186" s="54">
        <v>2800</v>
      </c>
      <c r="G186" s="55"/>
    </row>
    <row r="187" spans="1:7" ht="12">
      <c r="A187" s="51">
        <f t="shared" si="3"/>
        <v>182</v>
      </c>
      <c r="B187" s="70">
        <v>39803</v>
      </c>
      <c r="C187" s="53" t="s">
        <v>17</v>
      </c>
      <c r="D187" s="53" t="s">
        <v>271</v>
      </c>
      <c r="E187" s="54"/>
      <c r="F187" s="54">
        <v>4920</v>
      </c>
      <c r="G187" s="55">
        <v>-4920</v>
      </c>
    </row>
    <row r="188" spans="1:7" ht="12">
      <c r="A188" s="51">
        <f t="shared" si="3"/>
        <v>183</v>
      </c>
      <c r="B188" s="52">
        <v>39807</v>
      </c>
      <c r="C188" s="53" t="s">
        <v>272</v>
      </c>
      <c r="D188" s="53" t="s">
        <v>273</v>
      </c>
      <c r="E188" s="54"/>
      <c r="F188" s="54">
        <v>27178</v>
      </c>
      <c r="G188" s="55"/>
    </row>
    <row r="189" spans="1:8" ht="12">
      <c r="A189" s="51">
        <f t="shared" si="3"/>
        <v>184</v>
      </c>
      <c r="B189" s="70">
        <v>39809</v>
      </c>
      <c r="C189" s="53" t="s">
        <v>15</v>
      </c>
      <c r="D189" s="53" t="s">
        <v>274</v>
      </c>
      <c r="E189" s="54">
        <v>5850</v>
      </c>
      <c r="F189" s="54"/>
      <c r="G189" s="55"/>
      <c r="H189" s="1" t="s">
        <v>334</v>
      </c>
    </row>
    <row r="190" spans="1:7" ht="12">
      <c r="A190" s="51">
        <f t="shared" si="3"/>
        <v>185</v>
      </c>
      <c r="B190" s="70">
        <v>39809</v>
      </c>
      <c r="C190" s="53" t="s">
        <v>143</v>
      </c>
      <c r="D190" s="53" t="s">
        <v>167</v>
      </c>
      <c r="E190" s="54"/>
      <c r="F190" s="54">
        <v>2800</v>
      </c>
      <c r="G190" s="55"/>
    </row>
    <row r="191" spans="1:7" ht="12">
      <c r="A191" s="51">
        <f t="shared" si="3"/>
        <v>186</v>
      </c>
      <c r="B191" s="70">
        <v>39809</v>
      </c>
      <c r="C191" s="53" t="s">
        <v>17</v>
      </c>
      <c r="D191" s="53" t="s">
        <v>275</v>
      </c>
      <c r="E191" s="54"/>
      <c r="F191" s="54">
        <v>3280</v>
      </c>
      <c r="G191" s="55">
        <v>-3280</v>
      </c>
    </row>
    <row r="192" spans="1:8" ht="12">
      <c r="A192" s="51">
        <f aca="true" t="shared" si="4" ref="A192:A255">IF(B192="","",A191+1)</f>
        <v>187</v>
      </c>
      <c r="B192" s="70">
        <v>39817</v>
      </c>
      <c r="C192" s="53" t="s">
        <v>15</v>
      </c>
      <c r="D192" s="53" t="s">
        <v>276</v>
      </c>
      <c r="E192" s="54">
        <v>8000</v>
      </c>
      <c r="F192" s="54"/>
      <c r="G192" s="55"/>
      <c r="H192" s="1" t="s">
        <v>334</v>
      </c>
    </row>
    <row r="193" spans="1:7" ht="12">
      <c r="A193" s="51">
        <f t="shared" si="4"/>
        <v>188</v>
      </c>
      <c r="B193" s="70">
        <v>39817</v>
      </c>
      <c r="C193" s="53" t="s">
        <v>143</v>
      </c>
      <c r="D193" s="53" t="s">
        <v>107</v>
      </c>
      <c r="E193" s="54"/>
      <c r="F193" s="54">
        <v>2500</v>
      </c>
      <c r="G193" s="55"/>
    </row>
    <row r="194" spans="1:7" ht="12">
      <c r="A194" s="51">
        <f t="shared" si="4"/>
        <v>189</v>
      </c>
      <c r="B194" s="70">
        <v>39817</v>
      </c>
      <c r="C194" s="53" t="s">
        <v>17</v>
      </c>
      <c r="D194" s="53" t="s">
        <v>306</v>
      </c>
      <c r="E194" s="54"/>
      <c r="F194" s="54">
        <v>4920</v>
      </c>
      <c r="G194" s="55">
        <v>-4920</v>
      </c>
    </row>
    <row r="195" spans="1:7" ht="12">
      <c r="A195" s="51">
        <f t="shared" si="4"/>
        <v>190</v>
      </c>
      <c r="B195" s="70">
        <v>39820</v>
      </c>
      <c r="C195" s="53" t="s">
        <v>6</v>
      </c>
      <c r="D195" s="53" t="s">
        <v>277</v>
      </c>
      <c r="E195" s="54"/>
      <c r="F195" s="54"/>
      <c r="G195" s="55">
        <v>16300</v>
      </c>
    </row>
    <row r="196" spans="1:9" ht="12">
      <c r="A196" s="51">
        <f t="shared" si="4"/>
        <v>191</v>
      </c>
      <c r="B196" s="70">
        <v>39820</v>
      </c>
      <c r="C196" s="53" t="s">
        <v>6</v>
      </c>
      <c r="D196" s="100" t="s">
        <v>278</v>
      </c>
      <c r="E196" s="54"/>
      <c r="F196" s="55">
        <v>2000</v>
      </c>
      <c r="G196" s="55"/>
      <c r="H196" s="1" t="s">
        <v>283</v>
      </c>
      <c r="I196" s="99" t="s">
        <v>148</v>
      </c>
    </row>
    <row r="197" spans="1:9" ht="12">
      <c r="A197" s="51">
        <f t="shared" si="4"/>
        <v>192</v>
      </c>
      <c r="B197" s="70">
        <v>39820</v>
      </c>
      <c r="C197" s="53" t="s">
        <v>6</v>
      </c>
      <c r="D197" s="53" t="s">
        <v>279</v>
      </c>
      <c r="E197" s="54"/>
      <c r="F197" s="55">
        <v>1500</v>
      </c>
      <c r="G197" s="55"/>
      <c r="H197" s="1" t="s">
        <v>283</v>
      </c>
      <c r="I197" s="99" t="s">
        <v>148</v>
      </c>
    </row>
    <row r="198" spans="1:7" ht="12">
      <c r="A198" s="51">
        <f t="shared" si="4"/>
        <v>193</v>
      </c>
      <c r="B198" s="70">
        <v>39821</v>
      </c>
      <c r="C198" s="53" t="s">
        <v>6</v>
      </c>
      <c r="D198" s="53" t="s">
        <v>230</v>
      </c>
      <c r="E198" s="54"/>
      <c r="F198" s="54"/>
      <c r="G198" s="55">
        <v>16400</v>
      </c>
    </row>
    <row r="199" spans="1:7" ht="12">
      <c r="A199" s="51">
        <f t="shared" si="4"/>
        <v>194</v>
      </c>
      <c r="B199" s="52">
        <v>39821</v>
      </c>
      <c r="C199" s="53" t="s">
        <v>195</v>
      </c>
      <c r="D199" s="53" t="s">
        <v>194</v>
      </c>
      <c r="E199" s="54"/>
      <c r="F199" s="54">
        <v>100</v>
      </c>
      <c r="G199" s="55"/>
    </row>
    <row r="200" spans="1:8" ht="12">
      <c r="A200" s="51">
        <f t="shared" si="4"/>
        <v>195</v>
      </c>
      <c r="B200" s="70">
        <v>39823</v>
      </c>
      <c r="C200" s="53" t="s">
        <v>15</v>
      </c>
      <c r="D200" s="53" t="s">
        <v>280</v>
      </c>
      <c r="E200" s="54">
        <v>9600</v>
      </c>
      <c r="F200" s="54"/>
      <c r="G200" s="55"/>
      <c r="H200" s="1" t="s">
        <v>334</v>
      </c>
    </row>
    <row r="201" spans="1:7" ht="12">
      <c r="A201" s="51">
        <f t="shared" si="4"/>
        <v>196</v>
      </c>
      <c r="B201" s="70">
        <v>39823</v>
      </c>
      <c r="C201" s="53" t="s">
        <v>143</v>
      </c>
      <c r="D201" s="53" t="s">
        <v>107</v>
      </c>
      <c r="E201" s="54"/>
      <c r="F201" s="54">
        <v>2500</v>
      </c>
      <c r="G201" s="55"/>
    </row>
    <row r="202" spans="1:7" ht="12">
      <c r="A202" s="51">
        <f t="shared" si="4"/>
        <v>197</v>
      </c>
      <c r="B202" s="70">
        <v>39823</v>
      </c>
      <c r="C202" s="53" t="s">
        <v>17</v>
      </c>
      <c r="D202" s="53" t="s">
        <v>323</v>
      </c>
      <c r="E202" s="54"/>
      <c r="F202" s="54">
        <v>4890</v>
      </c>
      <c r="G202" s="55">
        <v>-4890</v>
      </c>
    </row>
    <row r="203" spans="1:7" ht="12">
      <c r="A203" s="51">
        <f t="shared" si="4"/>
        <v>198</v>
      </c>
      <c r="B203" s="70">
        <v>39829</v>
      </c>
      <c r="C203" s="53" t="s">
        <v>281</v>
      </c>
      <c r="D203" s="53" t="s">
        <v>282</v>
      </c>
      <c r="E203" s="64" t="s">
        <v>148</v>
      </c>
      <c r="F203" s="54">
        <v>840</v>
      </c>
      <c r="G203" s="55"/>
    </row>
    <row r="204" spans="1:7" ht="12">
      <c r="A204" s="51">
        <f t="shared" si="4"/>
        <v>199</v>
      </c>
      <c r="B204" s="70">
        <v>39830</v>
      </c>
      <c r="C204" s="53" t="s">
        <v>145</v>
      </c>
      <c r="D204" s="53" t="s">
        <v>286</v>
      </c>
      <c r="E204" s="64" t="s">
        <v>148</v>
      </c>
      <c r="F204" s="54">
        <v>570</v>
      </c>
      <c r="G204" s="55"/>
    </row>
    <row r="205" spans="1:8" ht="12">
      <c r="A205" s="51">
        <f t="shared" si="4"/>
        <v>200</v>
      </c>
      <c r="B205" s="70">
        <v>39831</v>
      </c>
      <c r="C205" s="53" t="s">
        <v>15</v>
      </c>
      <c r="D205" s="53" t="s">
        <v>284</v>
      </c>
      <c r="E205" s="54">
        <v>5850</v>
      </c>
      <c r="F205" s="54"/>
      <c r="G205" s="55"/>
      <c r="H205" s="1" t="s">
        <v>334</v>
      </c>
    </row>
    <row r="206" spans="1:7" ht="12">
      <c r="A206" s="51">
        <f t="shared" si="4"/>
        <v>201</v>
      </c>
      <c r="B206" s="70">
        <v>39831</v>
      </c>
      <c r="C206" s="53" t="s">
        <v>143</v>
      </c>
      <c r="D206" s="53" t="s">
        <v>285</v>
      </c>
      <c r="E206" s="54"/>
      <c r="F206" s="54">
        <v>3400</v>
      </c>
      <c r="G206" s="55"/>
    </row>
    <row r="207" spans="1:7" ht="12">
      <c r="A207" s="51">
        <f t="shared" si="4"/>
        <v>202</v>
      </c>
      <c r="B207" s="70">
        <v>39831</v>
      </c>
      <c r="C207" s="53" t="s">
        <v>17</v>
      </c>
      <c r="D207" s="53" t="s">
        <v>299</v>
      </c>
      <c r="E207" s="54"/>
      <c r="F207" s="54">
        <v>3280</v>
      </c>
      <c r="G207" s="55">
        <v>-3280</v>
      </c>
    </row>
    <row r="208" spans="1:8" ht="12">
      <c r="A208" s="51">
        <f>IF(B208="","",A207+1)</f>
        <v>203</v>
      </c>
      <c r="B208" s="70">
        <v>39837</v>
      </c>
      <c r="C208" s="53" t="s">
        <v>15</v>
      </c>
      <c r="D208" s="53" t="s">
        <v>287</v>
      </c>
      <c r="E208" s="54">
        <v>30000</v>
      </c>
      <c r="F208" s="54"/>
      <c r="G208" s="55"/>
      <c r="H208" s="1" t="s">
        <v>334</v>
      </c>
    </row>
    <row r="209" spans="1:7" ht="12">
      <c r="A209" s="51">
        <f>IF(B209="","",A208+1)</f>
        <v>204</v>
      </c>
      <c r="B209" s="70">
        <v>39837</v>
      </c>
      <c r="C209" s="53" t="s">
        <v>143</v>
      </c>
      <c r="D209" s="53" t="s">
        <v>288</v>
      </c>
      <c r="E209" s="54"/>
      <c r="F209" s="54">
        <v>1900</v>
      </c>
      <c r="G209" s="55"/>
    </row>
    <row r="210" spans="1:7" ht="12">
      <c r="A210" s="51">
        <f>IF(B210="","",A209+1)</f>
        <v>205</v>
      </c>
      <c r="B210" s="70">
        <v>39837</v>
      </c>
      <c r="C210" s="53" t="s">
        <v>17</v>
      </c>
      <c r="D210" s="53" t="s">
        <v>324</v>
      </c>
      <c r="E210" s="54"/>
      <c r="F210" s="54">
        <v>11410</v>
      </c>
      <c r="G210" s="55">
        <v>-11410</v>
      </c>
    </row>
    <row r="211" spans="1:7" ht="12">
      <c r="A211" s="51">
        <f>IF(B211="","",A210+1)</f>
        <v>206</v>
      </c>
      <c r="B211" s="70">
        <v>39837</v>
      </c>
      <c r="C211" s="53" t="s">
        <v>289</v>
      </c>
      <c r="D211" s="53" t="s">
        <v>299</v>
      </c>
      <c r="E211" s="54"/>
      <c r="F211" s="54">
        <v>3280</v>
      </c>
      <c r="G211" s="55">
        <v>-3280</v>
      </c>
    </row>
    <row r="212" spans="1:7" ht="12">
      <c r="A212" s="51">
        <f t="shared" si="4"/>
        <v>207</v>
      </c>
      <c r="B212" s="70">
        <v>39844</v>
      </c>
      <c r="C212" s="53" t="s">
        <v>143</v>
      </c>
      <c r="D212" s="53" t="s">
        <v>307</v>
      </c>
      <c r="E212" s="64" t="s">
        <v>148</v>
      </c>
      <c r="F212" s="54">
        <v>1830</v>
      </c>
      <c r="G212" s="55"/>
    </row>
    <row r="213" spans="1:7" ht="12">
      <c r="A213" s="51">
        <f t="shared" si="4"/>
        <v>208</v>
      </c>
      <c r="B213" s="70">
        <v>39845</v>
      </c>
      <c r="C213" s="53" t="s">
        <v>17</v>
      </c>
      <c r="D213" s="53" t="s">
        <v>325</v>
      </c>
      <c r="E213" s="64"/>
      <c r="F213" s="54">
        <v>815</v>
      </c>
      <c r="G213" s="55">
        <v>-815</v>
      </c>
    </row>
    <row r="214" spans="1:7" ht="12">
      <c r="A214" s="51">
        <f>IF(B214="","",A213+1)</f>
        <v>209</v>
      </c>
      <c r="B214" s="70">
        <v>39852</v>
      </c>
      <c r="C214" s="53" t="s">
        <v>17</v>
      </c>
      <c r="D214" s="53" t="s">
        <v>326</v>
      </c>
      <c r="E214" s="64" t="s">
        <v>148</v>
      </c>
      <c r="F214" s="54">
        <v>815</v>
      </c>
      <c r="G214" s="55">
        <v>-815</v>
      </c>
    </row>
    <row r="215" spans="1:8" ht="12">
      <c r="A215" s="51">
        <f t="shared" si="4"/>
        <v>210</v>
      </c>
      <c r="B215" s="70">
        <v>39852</v>
      </c>
      <c r="C215" s="53" t="s">
        <v>15</v>
      </c>
      <c r="D215" s="53" t="s">
        <v>290</v>
      </c>
      <c r="E215" s="54">
        <v>4200</v>
      </c>
      <c r="F215" s="54"/>
      <c r="G215" s="55"/>
      <c r="H215" s="1" t="s">
        <v>334</v>
      </c>
    </row>
    <row r="216" spans="1:7" ht="12">
      <c r="A216" s="51">
        <f>IF(B216="","",A215+1)</f>
        <v>211</v>
      </c>
      <c r="B216" s="70">
        <v>39852</v>
      </c>
      <c r="C216" s="53" t="s">
        <v>143</v>
      </c>
      <c r="D216" s="53" t="s">
        <v>167</v>
      </c>
      <c r="E216" s="54"/>
      <c r="F216" s="54">
        <v>2800</v>
      </c>
      <c r="G216" s="55"/>
    </row>
    <row r="217" spans="1:7" ht="12">
      <c r="A217" s="51">
        <f t="shared" si="4"/>
        <v>212</v>
      </c>
      <c r="B217" s="70">
        <v>39852</v>
      </c>
      <c r="C217" s="53" t="s">
        <v>17</v>
      </c>
      <c r="D217" s="53" t="s">
        <v>305</v>
      </c>
      <c r="E217" s="54"/>
      <c r="F217" s="54">
        <v>3280</v>
      </c>
      <c r="G217" s="55">
        <v>-3280</v>
      </c>
    </row>
    <row r="218" spans="1:7" ht="12">
      <c r="A218" s="51">
        <f aca="true" t="shared" si="5" ref="A218:A281">IF(B218="","",A217+1)</f>
        <v>213</v>
      </c>
      <c r="B218" s="70">
        <v>39857</v>
      </c>
      <c r="C218" s="53" t="s">
        <v>6</v>
      </c>
      <c r="D218" s="53" t="s">
        <v>295</v>
      </c>
      <c r="E218" s="54"/>
      <c r="F218" s="54"/>
      <c r="G218" s="55">
        <v>16500</v>
      </c>
    </row>
    <row r="219" spans="1:7" ht="12">
      <c r="A219" s="51">
        <f t="shared" si="4"/>
        <v>214</v>
      </c>
      <c r="B219" s="70">
        <v>39857</v>
      </c>
      <c r="C219" s="53" t="s">
        <v>195</v>
      </c>
      <c r="D219" s="53" t="s">
        <v>194</v>
      </c>
      <c r="E219" s="54"/>
      <c r="F219" s="54">
        <v>100</v>
      </c>
      <c r="G219" s="55"/>
    </row>
    <row r="220" spans="1:8" ht="12">
      <c r="A220" s="51">
        <f t="shared" si="5"/>
        <v>215</v>
      </c>
      <c r="B220" s="70">
        <v>39858</v>
      </c>
      <c r="C220" s="53" t="s">
        <v>15</v>
      </c>
      <c r="D220" s="53" t="s">
        <v>296</v>
      </c>
      <c r="E220" s="54">
        <v>8850</v>
      </c>
      <c r="F220" s="54"/>
      <c r="G220" s="55"/>
      <c r="H220" s="1" t="s">
        <v>334</v>
      </c>
    </row>
    <row r="221" spans="1:7" ht="12">
      <c r="A221" s="51">
        <f t="shared" si="4"/>
        <v>216</v>
      </c>
      <c r="B221" s="70">
        <v>39858</v>
      </c>
      <c r="C221" s="53" t="s">
        <v>143</v>
      </c>
      <c r="D221" s="53" t="s">
        <v>102</v>
      </c>
      <c r="E221" s="54"/>
      <c r="F221" s="54">
        <v>3660</v>
      </c>
      <c r="G221" s="55"/>
    </row>
    <row r="222" spans="1:7" ht="12">
      <c r="A222" s="51">
        <f t="shared" si="5"/>
        <v>217</v>
      </c>
      <c r="B222" s="70">
        <v>39858</v>
      </c>
      <c r="C222" s="53" t="s">
        <v>17</v>
      </c>
      <c r="D222" s="53" t="s">
        <v>291</v>
      </c>
      <c r="E222" s="54"/>
      <c r="F222" s="54">
        <v>3280</v>
      </c>
      <c r="G222" s="55">
        <v>-3280</v>
      </c>
    </row>
    <row r="223" spans="1:7" ht="12">
      <c r="A223" s="51">
        <f t="shared" si="4"/>
        <v>218</v>
      </c>
      <c r="B223" s="70">
        <v>39859</v>
      </c>
      <c r="C223" s="53" t="s">
        <v>17</v>
      </c>
      <c r="D223" s="53" t="s">
        <v>294</v>
      </c>
      <c r="E223" s="64" t="s">
        <v>148</v>
      </c>
      <c r="F223" s="54">
        <v>1640</v>
      </c>
      <c r="G223" s="55"/>
    </row>
    <row r="224" spans="1:9" ht="12">
      <c r="A224" s="51">
        <f t="shared" si="5"/>
        <v>219</v>
      </c>
      <c r="B224" s="70">
        <v>39865</v>
      </c>
      <c r="C224" s="53" t="s">
        <v>15</v>
      </c>
      <c r="D224" s="53" t="s">
        <v>303</v>
      </c>
      <c r="E224" s="54">
        <v>7200</v>
      </c>
      <c r="F224" s="54"/>
      <c r="G224" s="55"/>
      <c r="H224" s="104" t="s">
        <v>335</v>
      </c>
      <c r="I224" s="99" t="s">
        <v>148</v>
      </c>
    </row>
    <row r="225" spans="1:7" ht="12">
      <c r="A225" s="51">
        <f t="shared" si="4"/>
        <v>220</v>
      </c>
      <c r="B225" s="70">
        <v>39865</v>
      </c>
      <c r="C225" s="53" t="s">
        <v>143</v>
      </c>
      <c r="D225" s="53" t="s">
        <v>102</v>
      </c>
      <c r="E225" s="54"/>
      <c r="F225" s="54">
        <v>3660</v>
      </c>
      <c r="G225" s="55"/>
    </row>
    <row r="226" spans="1:7" ht="12">
      <c r="A226" s="51">
        <f t="shared" si="5"/>
        <v>221</v>
      </c>
      <c r="B226" s="70">
        <v>39865</v>
      </c>
      <c r="C226" s="53" t="s">
        <v>17</v>
      </c>
      <c r="D226" s="53" t="s">
        <v>302</v>
      </c>
      <c r="E226" s="54"/>
      <c r="F226" s="54">
        <v>4125</v>
      </c>
      <c r="G226" s="55">
        <v>-4125</v>
      </c>
    </row>
    <row r="227" spans="1:8" ht="12">
      <c r="A227" s="51">
        <f t="shared" si="4"/>
        <v>222</v>
      </c>
      <c r="B227" s="70">
        <v>39872</v>
      </c>
      <c r="C227" s="53" t="s">
        <v>15</v>
      </c>
      <c r="D227" s="53" t="s">
        <v>298</v>
      </c>
      <c r="E227" s="54">
        <v>11100</v>
      </c>
      <c r="F227" s="54"/>
      <c r="G227" s="55"/>
      <c r="H227" s="1" t="s">
        <v>334</v>
      </c>
    </row>
    <row r="228" spans="1:7" ht="12">
      <c r="A228" s="51">
        <f t="shared" si="5"/>
        <v>223</v>
      </c>
      <c r="B228" s="70">
        <v>39872</v>
      </c>
      <c r="C228" s="53" t="s">
        <v>143</v>
      </c>
      <c r="D228" s="53" t="s">
        <v>297</v>
      </c>
      <c r="E228" s="54"/>
      <c r="F228" s="54">
        <v>900</v>
      </c>
      <c r="G228" s="55"/>
    </row>
    <row r="229" spans="1:7" ht="12">
      <c r="A229" s="51">
        <f t="shared" si="4"/>
        <v>224</v>
      </c>
      <c r="B229" s="70">
        <v>39872</v>
      </c>
      <c r="C229" s="53" t="s">
        <v>17</v>
      </c>
      <c r="D229" s="53" t="s">
        <v>304</v>
      </c>
      <c r="E229" s="54"/>
      <c r="F229" s="54">
        <v>4920</v>
      </c>
      <c r="G229" s="55">
        <v>-4920</v>
      </c>
    </row>
    <row r="230" spans="1:8" ht="12">
      <c r="A230" s="51">
        <f t="shared" si="5"/>
        <v>225</v>
      </c>
      <c r="B230" s="70">
        <v>39879</v>
      </c>
      <c r="C230" s="53" t="s">
        <v>15</v>
      </c>
      <c r="D230" s="53" t="s">
        <v>301</v>
      </c>
      <c r="E230" s="54">
        <v>11000</v>
      </c>
      <c r="F230" s="54"/>
      <c r="G230" s="55"/>
      <c r="H230" s="1" t="s">
        <v>334</v>
      </c>
    </row>
    <row r="231" spans="1:7" ht="12">
      <c r="A231" s="51">
        <f t="shared" si="4"/>
        <v>226</v>
      </c>
      <c r="B231" s="70">
        <v>39879</v>
      </c>
      <c r="C231" s="53" t="s">
        <v>143</v>
      </c>
      <c r="D231" s="53" t="s">
        <v>107</v>
      </c>
      <c r="E231" s="54"/>
      <c r="F231" s="54">
        <v>2500</v>
      </c>
      <c r="G231" s="55"/>
    </row>
    <row r="232" spans="1:7" ht="12">
      <c r="A232" s="51">
        <f t="shared" si="5"/>
        <v>227</v>
      </c>
      <c r="B232" s="70">
        <v>39879</v>
      </c>
      <c r="C232" s="53" t="s">
        <v>17</v>
      </c>
      <c r="D232" s="53" t="s">
        <v>304</v>
      </c>
      <c r="E232" s="54"/>
      <c r="F232" s="54">
        <v>4920</v>
      </c>
      <c r="G232" s="55">
        <v>-4920</v>
      </c>
    </row>
    <row r="233" spans="1:8" ht="12">
      <c r="A233" s="51">
        <f t="shared" si="4"/>
        <v>228</v>
      </c>
      <c r="B233" s="70">
        <v>39886</v>
      </c>
      <c r="C233" s="53" t="s">
        <v>15</v>
      </c>
      <c r="D233" s="53" t="s">
        <v>300</v>
      </c>
      <c r="E233" s="54">
        <v>9000</v>
      </c>
      <c r="F233" s="54"/>
      <c r="G233" s="55"/>
      <c r="H233" s="1" t="s">
        <v>334</v>
      </c>
    </row>
    <row r="234" spans="1:7" ht="12">
      <c r="A234" s="51">
        <f t="shared" si="5"/>
        <v>229</v>
      </c>
      <c r="B234" s="70">
        <v>39886</v>
      </c>
      <c r="C234" s="53" t="s">
        <v>143</v>
      </c>
      <c r="D234" s="53" t="s">
        <v>297</v>
      </c>
      <c r="E234" s="54"/>
      <c r="F234" s="54">
        <v>900</v>
      </c>
      <c r="G234" s="55"/>
    </row>
    <row r="235" spans="1:7" ht="12">
      <c r="A235" s="51">
        <f t="shared" si="4"/>
        <v>230</v>
      </c>
      <c r="B235" s="70">
        <v>39886</v>
      </c>
      <c r="C235" s="53" t="s">
        <v>17</v>
      </c>
      <c r="D235" s="53" t="s">
        <v>302</v>
      </c>
      <c r="E235" s="54"/>
      <c r="F235" s="54">
        <v>4125</v>
      </c>
      <c r="G235" s="55">
        <v>-4125</v>
      </c>
    </row>
    <row r="236" spans="1:7" ht="12">
      <c r="A236" s="51">
        <f t="shared" si="5"/>
        <v>231</v>
      </c>
      <c r="B236" s="70">
        <v>39889</v>
      </c>
      <c r="C236" s="53" t="s">
        <v>6</v>
      </c>
      <c r="D236" s="53" t="s">
        <v>329</v>
      </c>
      <c r="E236" s="54"/>
      <c r="F236" s="54"/>
      <c r="G236" s="55">
        <v>16500</v>
      </c>
    </row>
    <row r="237" spans="1:7" ht="12">
      <c r="A237" s="51">
        <f t="shared" si="4"/>
        <v>232</v>
      </c>
      <c r="B237" s="70">
        <v>39889</v>
      </c>
      <c r="C237" s="53" t="s">
        <v>195</v>
      </c>
      <c r="D237" s="53" t="s">
        <v>194</v>
      </c>
      <c r="E237" s="54"/>
      <c r="F237" s="54">
        <v>100</v>
      </c>
      <c r="G237" s="55"/>
    </row>
    <row r="238" spans="1:8" ht="12">
      <c r="A238" s="51">
        <f t="shared" si="5"/>
        <v>233</v>
      </c>
      <c r="B238" s="70">
        <v>39893</v>
      </c>
      <c r="C238" s="53" t="s">
        <v>15</v>
      </c>
      <c r="D238" s="53" t="s">
        <v>328</v>
      </c>
      <c r="E238" s="54">
        <v>11850</v>
      </c>
      <c r="F238" s="54"/>
      <c r="G238" s="55"/>
      <c r="H238" s="1" t="s">
        <v>334</v>
      </c>
    </row>
    <row r="239" spans="1:7" ht="12">
      <c r="A239" s="51">
        <f t="shared" si="4"/>
        <v>234</v>
      </c>
      <c r="B239" s="70">
        <v>39893</v>
      </c>
      <c r="C239" s="53" t="s">
        <v>143</v>
      </c>
      <c r="D239" s="53" t="s">
        <v>327</v>
      </c>
      <c r="E239" s="54"/>
      <c r="F239" s="54">
        <v>1100</v>
      </c>
      <c r="G239" s="55"/>
    </row>
    <row r="240" spans="1:7" ht="12">
      <c r="A240" s="51">
        <f t="shared" si="5"/>
        <v>235</v>
      </c>
      <c r="B240" s="70">
        <v>39893</v>
      </c>
      <c r="C240" s="53" t="s">
        <v>17</v>
      </c>
      <c r="D240" s="53" t="s">
        <v>331</v>
      </c>
      <c r="E240" s="54"/>
      <c r="F240" s="54">
        <v>3300</v>
      </c>
      <c r="G240" s="55">
        <v>-3300</v>
      </c>
    </row>
    <row r="241" spans="1:8" ht="12">
      <c r="A241" s="51">
        <f t="shared" si="4"/>
        <v>236</v>
      </c>
      <c r="B241" s="70">
        <v>39901</v>
      </c>
      <c r="C241" s="53" t="s">
        <v>15</v>
      </c>
      <c r="D241" s="53" t="s">
        <v>330</v>
      </c>
      <c r="E241" s="54">
        <v>7800</v>
      </c>
      <c r="F241" s="54"/>
      <c r="G241" s="55"/>
      <c r="H241" s="1" t="s">
        <v>334</v>
      </c>
    </row>
    <row r="242" spans="1:7" ht="12">
      <c r="A242" s="51">
        <f t="shared" si="5"/>
        <v>237</v>
      </c>
      <c r="B242" s="70">
        <v>39901</v>
      </c>
      <c r="C242" s="53" t="s">
        <v>143</v>
      </c>
      <c r="D242" s="53" t="s">
        <v>167</v>
      </c>
      <c r="E242" s="54"/>
      <c r="F242" s="54">
        <v>2800</v>
      </c>
      <c r="G242" s="55"/>
    </row>
    <row r="243" spans="1:7" ht="12">
      <c r="A243" s="51">
        <f t="shared" si="4"/>
        <v>238</v>
      </c>
      <c r="B243" s="70">
        <v>39901</v>
      </c>
      <c r="C243" s="53" t="s">
        <v>17</v>
      </c>
      <c r="D243" s="53" t="s">
        <v>332</v>
      </c>
      <c r="E243" s="54"/>
      <c r="F243" s="54">
        <v>3300</v>
      </c>
      <c r="G243" s="55">
        <v>-3300</v>
      </c>
    </row>
    <row r="244" spans="1:7" ht="12">
      <c r="A244" s="51">
        <f t="shared" si="5"/>
        <v>239</v>
      </c>
      <c r="B244" s="70">
        <v>39903</v>
      </c>
      <c r="C244" s="53" t="s">
        <v>145</v>
      </c>
      <c r="D244" s="53" t="s">
        <v>333</v>
      </c>
      <c r="E244" s="64" t="s">
        <v>148</v>
      </c>
      <c r="F244" s="54">
        <v>570</v>
      </c>
      <c r="G244" s="55"/>
    </row>
    <row r="245" spans="1:7" ht="12">
      <c r="A245" s="51">
        <f t="shared" si="4"/>
        <v>240</v>
      </c>
      <c r="B245" s="70">
        <v>39904</v>
      </c>
      <c r="C245" s="53" t="s">
        <v>145</v>
      </c>
      <c r="D245" s="53" t="s">
        <v>336</v>
      </c>
      <c r="E245" s="64" t="s">
        <v>148</v>
      </c>
      <c r="F245" s="54">
        <v>530</v>
      </c>
      <c r="G245" s="55"/>
    </row>
    <row r="246" spans="1:8" ht="12">
      <c r="A246" s="51">
        <f t="shared" si="5"/>
        <v>241</v>
      </c>
      <c r="B246" s="70">
        <v>39907</v>
      </c>
      <c r="C246" s="53" t="s">
        <v>15</v>
      </c>
      <c r="D246" s="53" t="s">
        <v>337</v>
      </c>
      <c r="E246" s="54">
        <v>5850</v>
      </c>
      <c r="F246" s="54"/>
      <c r="G246" s="55"/>
      <c r="H246" s="1" t="s">
        <v>267</v>
      </c>
    </row>
    <row r="247" spans="1:7" ht="12">
      <c r="A247" s="51">
        <f t="shared" si="4"/>
        <v>242</v>
      </c>
      <c r="B247" s="70">
        <v>39907</v>
      </c>
      <c r="C247" s="53" t="s">
        <v>143</v>
      </c>
      <c r="D247" s="53" t="s">
        <v>167</v>
      </c>
      <c r="E247" s="54"/>
      <c r="F247" s="54">
        <v>2800</v>
      </c>
      <c r="G247" s="55"/>
    </row>
    <row r="248" spans="1:7" ht="12">
      <c r="A248" s="51">
        <f t="shared" si="5"/>
        <v>243</v>
      </c>
      <c r="B248" s="70">
        <v>39907</v>
      </c>
      <c r="C248" s="53" t="s">
        <v>17</v>
      </c>
      <c r="D248" s="53" t="s">
        <v>338</v>
      </c>
      <c r="E248" s="54"/>
      <c r="F248" s="54">
        <v>2475</v>
      </c>
      <c r="G248" s="55">
        <v>-2475</v>
      </c>
    </row>
    <row r="249" spans="1:8" ht="12">
      <c r="A249" s="51">
        <f t="shared" si="4"/>
        <v>244</v>
      </c>
      <c r="B249" s="70">
        <v>39914</v>
      </c>
      <c r="C249" s="53" t="s">
        <v>15</v>
      </c>
      <c r="D249" s="53" t="s">
        <v>339</v>
      </c>
      <c r="E249" s="54">
        <v>9900</v>
      </c>
      <c r="F249" s="54"/>
      <c r="G249" s="55"/>
      <c r="H249" s="1" t="s">
        <v>267</v>
      </c>
    </row>
    <row r="250" spans="1:7" ht="12">
      <c r="A250" s="51">
        <f t="shared" si="5"/>
        <v>245</v>
      </c>
      <c r="B250" s="70">
        <v>39914</v>
      </c>
      <c r="C250" s="53" t="s">
        <v>143</v>
      </c>
      <c r="D250" s="53" t="s">
        <v>297</v>
      </c>
      <c r="E250" s="54"/>
      <c r="F250" s="54">
        <v>900</v>
      </c>
      <c r="G250" s="55"/>
    </row>
    <row r="251" spans="1:7" ht="12">
      <c r="A251" s="51">
        <f t="shared" si="4"/>
        <v>246</v>
      </c>
      <c r="B251" s="70">
        <v>39914</v>
      </c>
      <c r="C251" s="53" t="s">
        <v>17</v>
      </c>
      <c r="D251" s="53" t="s">
        <v>302</v>
      </c>
      <c r="E251" s="54"/>
      <c r="F251" s="54">
        <v>4125</v>
      </c>
      <c r="G251" s="55">
        <v>-4125</v>
      </c>
    </row>
    <row r="252" spans="1:7" ht="12">
      <c r="A252" s="51">
        <f t="shared" si="5"/>
        <v>247</v>
      </c>
      <c r="B252" s="70">
        <v>39915</v>
      </c>
      <c r="C252" s="53" t="s">
        <v>17</v>
      </c>
      <c r="D252" s="53" t="s">
        <v>340</v>
      </c>
      <c r="E252" s="54"/>
      <c r="F252" s="54">
        <v>1650</v>
      </c>
      <c r="G252" s="55">
        <v>-1650</v>
      </c>
    </row>
    <row r="253" spans="1:8" ht="12">
      <c r="A253" s="51">
        <f t="shared" si="4"/>
        <v>248</v>
      </c>
      <c r="B253" s="70">
        <v>39921</v>
      </c>
      <c r="C253" s="53" t="s">
        <v>15</v>
      </c>
      <c r="D253" s="53" t="s">
        <v>344</v>
      </c>
      <c r="E253" s="54">
        <v>11250</v>
      </c>
      <c r="F253" s="54"/>
      <c r="G253" s="55"/>
      <c r="H253" s="1" t="s">
        <v>267</v>
      </c>
    </row>
    <row r="254" spans="1:7" ht="12">
      <c r="A254" s="51">
        <f t="shared" si="5"/>
        <v>249</v>
      </c>
      <c r="B254" s="70">
        <v>39921</v>
      </c>
      <c r="C254" s="53" t="s">
        <v>143</v>
      </c>
      <c r="D254" s="53" t="s">
        <v>107</v>
      </c>
      <c r="E254" s="54"/>
      <c r="F254" s="54">
        <v>2500</v>
      </c>
      <c r="G254" s="55"/>
    </row>
    <row r="255" spans="1:7" ht="12">
      <c r="A255" s="51">
        <f t="shared" si="4"/>
        <v>250</v>
      </c>
      <c r="B255" s="70">
        <v>39921</v>
      </c>
      <c r="C255" s="53" t="s">
        <v>17</v>
      </c>
      <c r="D255" s="53" t="s">
        <v>343</v>
      </c>
      <c r="E255" s="54"/>
      <c r="F255" s="54">
        <v>4950</v>
      </c>
      <c r="G255" s="55">
        <v>-4950</v>
      </c>
    </row>
    <row r="256" spans="1:7" ht="12">
      <c r="A256" s="51">
        <f t="shared" si="5"/>
        <v>251</v>
      </c>
      <c r="B256" s="70">
        <v>39923</v>
      </c>
      <c r="C256" s="53" t="s">
        <v>6</v>
      </c>
      <c r="D256" s="53" t="s">
        <v>329</v>
      </c>
      <c r="E256" s="54"/>
      <c r="F256" s="54"/>
      <c r="G256" s="55">
        <v>16500</v>
      </c>
    </row>
    <row r="257" spans="1:7" ht="12">
      <c r="A257" s="51">
        <f t="shared" si="5"/>
        <v>252</v>
      </c>
      <c r="B257" s="70">
        <v>39923</v>
      </c>
      <c r="C257" s="53" t="s">
        <v>195</v>
      </c>
      <c r="D257" s="53" t="s">
        <v>194</v>
      </c>
      <c r="E257" s="54"/>
      <c r="F257" s="54">
        <v>100</v>
      </c>
      <c r="G257" s="55"/>
    </row>
    <row r="258" spans="1:8" ht="12">
      <c r="A258" s="51">
        <f t="shared" si="5"/>
        <v>253</v>
      </c>
      <c r="B258" s="70">
        <v>39928</v>
      </c>
      <c r="C258" s="53" t="s">
        <v>15</v>
      </c>
      <c r="D258" s="53" t="s">
        <v>346</v>
      </c>
      <c r="E258" s="54">
        <v>10800</v>
      </c>
      <c r="F258" s="54"/>
      <c r="G258" s="55"/>
      <c r="H258" s="1" t="s">
        <v>267</v>
      </c>
    </row>
    <row r="259" spans="1:7" ht="12">
      <c r="A259" s="51">
        <f t="shared" si="5"/>
        <v>254</v>
      </c>
      <c r="B259" s="70">
        <v>39928</v>
      </c>
      <c r="C259" s="53" t="s">
        <v>143</v>
      </c>
      <c r="D259" s="53" t="s">
        <v>102</v>
      </c>
      <c r="E259" s="54"/>
      <c r="F259" s="54">
        <v>3660</v>
      </c>
      <c r="G259" s="55"/>
    </row>
    <row r="260" spans="1:7" ht="12">
      <c r="A260" s="51">
        <f t="shared" si="5"/>
        <v>255</v>
      </c>
      <c r="B260" s="70">
        <v>39928</v>
      </c>
      <c r="C260" s="53" t="s">
        <v>17</v>
      </c>
      <c r="D260" s="53" t="s">
        <v>343</v>
      </c>
      <c r="E260" s="54"/>
      <c r="F260" s="54">
        <v>4950</v>
      </c>
      <c r="G260" s="55">
        <v>-4950</v>
      </c>
    </row>
    <row r="261" spans="1:8" ht="12">
      <c r="A261" s="51">
        <f t="shared" si="5"/>
        <v>256</v>
      </c>
      <c r="B261" s="70">
        <v>39937</v>
      </c>
      <c r="C261" s="53" t="s">
        <v>15</v>
      </c>
      <c r="D261" s="53" t="s">
        <v>347</v>
      </c>
      <c r="E261" s="54">
        <v>12900</v>
      </c>
      <c r="F261" s="54"/>
      <c r="G261" s="55"/>
      <c r="H261" s="1" t="s">
        <v>267</v>
      </c>
    </row>
    <row r="262" spans="1:8" ht="12">
      <c r="A262" s="51">
        <f t="shared" si="5"/>
        <v>257</v>
      </c>
      <c r="B262" s="70">
        <v>39937</v>
      </c>
      <c r="C262" s="53" t="s">
        <v>143</v>
      </c>
      <c r="D262" s="53" t="s">
        <v>90</v>
      </c>
      <c r="E262" s="54"/>
      <c r="F262" s="54">
        <v>4860</v>
      </c>
      <c r="G262" s="55"/>
      <c r="H262" s="1" t="s">
        <v>349</v>
      </c>
    </row>
    <row r="263" spans="1:7" ht="12">
      <c r="A263" s="51">
        <f t="shared" si="5"/>
        <v>258</v>
      </c>
      <c r="B263" s="70">
        <v>39937</v>
      </c>
      <c r="C263" s="53" t="s">
        <v>17</v>
      </c>
      <c r="D263" s="53" t="s">
        <v>348</v>
      </c>
      <c r="E263" s="54"/>
      <c r="F263" s="54">
        <v>6600</v>
      </c>
      <c r="G263" s="55">
        <v>-6600</v>
      </c>
    </row>
    <row r="264" spans="1:7" ht="12">
      <c r="A264" s="51">
        <f t="shared" si="5"/>
        <v>259</v>
      </c>
      <c r="B264" s="70">
        <v>39940</v>
      </c>
      <c r="C264" s="53" t="s">
        <v>145</v>
      </c>
      <c r="D264" s="53" t="s">
        <v>350</v>
      </c>
      <c r="E264" s="64" t="s">
        <v>148</v>
      </c>
      <c r="F264" s="54">
        <v>540</v>
      </c>
      <c r="G264" s="55"/>
    </row>
    <row r="265" spans="1:8" ht="12">
      <c r="A265" s="51">
        <f t="shared" si="5"/>
        <v>260</v>
      </c>
      <c r="B265" s="70">
        <v>39943</v>
      </c>
      <c r="C265" s="53" t="s">
        <v>15</v>
      </c>
      <c r="D265" s="53" t="s">
        <v>351</v>
      </c>
      <c r="E265" s="54">
        <v>12750</v>
      </c>
      <c r="F265" s="54"/>
      <c r="G265" s="55"/>
      <c r="H265" s="1" t="s">
        <v>267</v>
      </c>
    </row>
    <row r="266" spans="1:8" ht="12">
      <c r="A266" s="51">
        <f t="shared" si="5"/>
        <v>261</v>
      </c>
      <c r="B266" s="70">
        <v>39943</v>
      </c>
      <c r="C266" s="53" t="s">
        <v>143</v>
      </c>
      <c r="D266" s="53" t="s">
        <v>90</v>
      </c>
      <c r="E266" s="54"/>
      <c r="F266" s="54">
        <v>4860</v>
      </c>
      <c r="G266" s="55"/>
      <c r="H266" s="1" t="s">
        <v>349</v>
      </c>
    </row>
    <row r="267" spans="1:7" ht="12">
      <c r="A267" s="51">
        <f t="shared" si="5"/>
        <v>262</v>
      </c>
      <c r="B267" s="70">
        <v>39943</v>
      </c>
      <c r="C267" s="53" t="s">
        <v>17</v>
      </c>
      <c r="D267" s="53" t="s">
        <v>302</v>
      </c>
      <c r="E267" s="54"/>
      <c r="F267" s="54">
        <v>4125</v>
      </c>
      <c r="G267" s="55">
        <v>-4125</v>
      </c>
    </row>
    <row r="268" spans="1:7" ht="12">
      <c r="A268" s="51">
        <f t="shared" si="5"/>
        <v>263</v>
      </c>
      <c r="B268" s="70">
        <v>39945</v>
      </c>
      <c r="C268" s="53" t="s">
        <v>6</v>
      </c>
      <c r="D268" s="53" t="s">
        <v>329</v>
      </c>
      <c r="E268" s="54"/>
      <c r="F268" s="54"/>
      <c r="G268" s="55">
        <v>16500</v>
      </c>
    </row>
    <row r="269" spans="1:7" ht="12">
      <c r="A269" s="51">
        <f t="shared" si="5"/>
        <v>264</v>
      </c>
      <c r="B269" s="70">
        <v>39945</v>
      </c>
      <c r="C269" s="53" t="s">
        <v>195</v>
      </c>
      <c r="D269" s="53" t="s">
        <v>194</v>
      </c>
      <c r="E269" s="54"/>
      <c r="F269" s="54">
        <v>100</v>
      </c>
      <c r="G269" s="55"/>
    </row>
    <row r="270" spans="1:8" ht="12">
      <c r="A270" s="51">
        <f t="shared" si="5"/>
        <v>265</v>
      </c>
      <c r="B270" s="70">
        <v>39950</v>
      </c>
      <c r="C270" s="53" t="s">
        <v>15</v>
      </c>
      <c r="D270" s="53" t="s">
        <v>359</v>
      </c>
      <c r="E270" s="54">
        <v>9900</v>
      </c>
      <c r="F270" s="54"/>
      <c r="G270" s="55"/>
      <c r="H270" s="1" t="s">
        <v>267</v>
      </c>
    </row>
    <row r="271" spans="1:7" ht="12">
      <c r="A271" s="51">
        <f t="shared" si="5"/>
        <v>266</v>
      </c>
      <c r="B271" s="70">
        <v>39950</v>
      </c>
      <c r="C271" s="53" t="s">
        <v>143</v>
      </c>
      <c r="D271" s="53" t="s">
        <v>107</v>
      </c>
      <c r="E271" s="54"/>
      <c r="F271" s="54">
        <v>2800</v>
      </c>
      <c r="G271" s="55"/>
    </row>
    <row r="272" spans="1:7" ht="12">
      <c r="A272" s="51">
        <f t="shared" si="5"/>
        <v>267</v>
      </c>
      <c r="B272" s="70">
        <v>39950</v>
      </c>
      <c r="C272" s="53" t="s">
        <v>17</v>
      </c>
      <c r="D272" s="53" t="s">
        <v>302</v>
      </c>
      <c r="E272" s="54"/>
      <c r="F272" s="54">
        <v>4125</v>
      </c>
      <c r="G272" s="55">
        <v>-4125</v>
      </c>
    </row>
    <row r="273" spans="1:8" ht="12">
      <c r="A273" s="51">
        <f t="shared" si="5"/>
        <v>268</v>
      </c>
      <c r="B273" s="70">
        <v>39957</v>
      </c>
      <c r="C273" s="53" t="s">
        <v>15</v>
      </c>
      <c r="D273" s="53" t="s">
        <v>364</v>
      </c>
      <c r="E273" s="54">
        <v>8100</v>
      </c>
      <c r="F273" s="54"/>
      <c r="G273" s="55"/>
      <c r="H273" s="1" t="s">
        <v>267</v>
      </c>
    </row>
    <row r="274" spans="1:7" ht="12">
      <c r="A274" s="51">
        <f t="shared" si="5"/>
        <v>269</v>
      </c>
      <c r="B274" s="70">
        <v>39957</v>
      </c>
      <c r="C274" s="53" t="s">
        <v>143</v>
      </c>
      <c r="D274" s="53" t="s">
        <v>107</v>
      </c>
      <c r="E274" s="54"/>
      <c r="F274" s="54">
        <v>2500</v>
      </c>
      <c r="G274" s="55"/>
    </row>
    <row r="275" spans="1:7" ht="12">
      <c r="A275" s="51">
        <f t="shared" si="5"/>
        <v>270</v>
      </c>
      <c r="B275" s="70">
        <v>39957</v>
      </c>
      <c r="C275" s="53" t="s">
        <v>17</v>
      </c>
      <c r="D275" s="53" t="s">
        <v>302</v>
      </c>
      <c r="E275" s="54"/>
      <c r="F275" s="54">
        <v>4125</v>
      </c>
      <c r="G275" s="55">
        <v>-4125</v>
      </c>
    </row>
    <row r="276" spans="1:8" ht="12">
      <c r="A276" s="51">
        <f t="shared" si="5"/>
        <v>271</v>
      </c>
      <c r="B276" s="70">
        <v>39964</v>
      </c>
      <c r="C276" s="53" t="s">
        <v>15</v>
      </c>
      <c r="D276" s="53" t="s">
        <v>363</v>
      </c>
      <c r="E276" s="54">
        <v>12150</v>
      </c>
      <c r="F276" s="54"/>
      <c r="G276" s="55"/>
      <c r="H276" s="1" t="s">
        <v>267</v>
      </c>
    </row>
    <row r="277" spans="1:7" ht="12">
      <c r="A277" s="51">
        <f t="shared" si="5"/>
        <v>272</v>
      </c>
      <c r="B277" s="70">
        <v>39964</v>
      </c>
      <c r="C277" s="53" t="s">
        <v>143</v>
      </c>
      <c r="D277" s="53" t="s">
        <v>297</v>
      </c>
      <c r="E277" s="54"/>
      <c r="F277" s="54">
        <v>900</v>
      </c>
      <c r="G277" s="55"/>
    </row>
    <row r="278" spans="1:7" ht="12">
      <c r="A278" s="51">
        <f t="shared" si="5"/>
        <v>273</v>
      </c>
      <c r="B278" s="70">
        <v>39964</v>
      </c>
      <c r="C278" s="53" t="s">
        <v>17</v>
      </c>
      <c r="D278" s="53" t="s">
        <v>302</v>
      </c>
      <c r="E278" s="54"/>
      <c r="F278" s="54">
        <v>4125</v>
      </c>
      <c r="G278" s="55">
        <v>-4125</v>
      </c>
    </row>
    <row r="279" spans="1:7" ht="12">
      <c r="A279" s="51">
        <f t="shared" si="5"/>
        <v>274</v>
      </c>
      <c r="B279" s="70">
        <v>39965</v>
      </c>
      <c r="C279" s="53" t="s">
        <v>145</v>
      </c>
      <c r="D279" s="53" t="s">
        <v>365</v>
      </c>
      <c r="E279" s="64" t="s">
        <v>148</v>
      </c>
      <c r="F279" s="54">
        <v>520</v>
      </c>
      <c r="G279" s="55"/>
    </row>
    <row r="280" spans="1:8" ht="12">
      <c r="A280" s="51">
        <f t="shared" si="5"/>
        <v>275</v>
      </c>
      <c r="B280" s="70">
        <v>39970</v>
      </c>
      <c r="C280" s="53" t="s">
        <v>15</v>
      </c>
      <c r="D280" s="53" t="s">
        <v>368</v>
      </c>
      <c r="E280" s="54">
        <v>9000</v>
      </c>
      <c r="F280" s="54"/>
      <c r="G280" s="55"/>
      <c r="H280" s="1" t="s">
        <v>267</v>
      </c>
    </row>
    <row r="281" spans="1:7" ht="12">
      <c r="A281" s="51">
        <f t="shared" si="5"/>
        <v>276</v>
      </c>
      <c r="B281" s="70">
        <v>39970</v>
      </c>
      <c r="C281" s="53" t="s">
        <v>143</v>
      </c>
      <c r="D281" s="53" t="s">
        <v>297</v>
      </c>
      <c r="E281" s="54"/>
      <c r="F281" s="54">
        <v>900</v>
      </c>
      <c r="G281" s="55"/>
    </row>
    <row r="282" spans="1:7" ht="12">
      <c r="A282" s="51">
        <f aca="true" t="shared" si="6" ref="A282:A296">IF(B282="","",A281+1)</f>
        <v>277</v>
      </c>
      <c r="B282" s="70">
        <v>39970</v>
      </c>
      <c r="C282" s="53" t="s">
        <v>17</v>
      </c>
      <c r="D282" s="53" t="s">
        <v>302</v>
      </c>
      <c r="E282" s="54"/>
      <c r="F282" s="54">
        <v>4125</v>
      </c>
      <c r="G282" s="55">
        <v>-4125</v>
      </c>
    </row>
    <row r="283" spans="1:8" ht="12">
      <c r="A283" s="51">
        <f t="shared" si="6"/>
        <v>278</v>
      </c>
      <c r="B283" s="70">
        <v>39978</v>
      </c>
      <c r="C283" s="53" t="s">
        <v>15</v>
      </c>
      <c r="D283" s="53" t="s">
        <v>366</v>
      </c>
      <c r="E283" s="54">
        <v>6600</v>
      </c>
      <c r="F283" s="54"/>
      <c r="G283" s="55"/>
      <c r="H283" s="1" t="s">
        <v>267</v>
      </c>
    </row>
    <row r="284" spans="1:7" ht="12">
      <c r="A284" s="51">
        <f t="shared" si="6"/>
        <v>279</v>
      </c>
      <c r="B284" s="70">
        <v>39978</v>
      </c>
      <c r="C284" s="53" t="s">
        <v>143</v>
      </c>
      <c r="D284" s="53" t="s">
        <v>367</v>
      </c>
      <c r="E284" s="54"/>
      <c r="F284" s="54">
        <v>2440</v>
      </c>
      <c r="G284" s="55"/>
    </row>
    <row r="285" spans="1:7" ht="12">
      <c r="A285" s="51">
        <f t="shared" si="6"/>
        <v>280</v>
      </c>
      <c r="B285" s="70">
        <v>39978</v>
      </c>
      <c r="C285" s="53" t="s">
        <v>17</v>
      </c>
      <c r="D285" s="53" t="s">
        <v>331</v>
      </c>
      <c r="E285" s="54"/>
      <c r="F285" s="54">
        <v>3300</v>
      </c>
      <c r="G285" s="55">
        <v>-3300</v>
      </c>
    </row>
    <row r="286" spans="1:7" ht="12">
      <c r="A286" s="51">
        <f t="shared" si="6"/>
        <v>281</v>
      </c>
      <c r="B286" s="70">
        <v>39979</v>
      </c>
      <c r="C286" s="53" t="s">
        <v>6</v>
      </c>
      <c r="D286" s="53" t="s">
        <v>329</v>
      </c>
      <c r="E286" s="54"/>
      <c r="F286" s="54"/>
      <c r="G286" s="55">
        <v>16500</v>
      </c>
    </row>
    <row r="287" spans="1:7" ht="12">
      <c r="A287" s="51">
        <f t="shared" si="6"/>
        <v>282</v>
      </c>
      <c r="B287" s="70">
        <v>39979</v>
      </c>
      <c r="C287" s="53" t="s">
        <v>195</v>
      </c>
      <c r="D287" s="53" t="s">
        <v>194</v>
      </c>
      <c r="E287" s="54"/>
      <c r="F287" s="54">
        <v>100</v>
      </c>
      <c r="G287" s="55"/>
    </row>
    <row r="288" spans="1:7" ht="12">
      <c r="A288" s="51">
        <f t="shared" si="6"/>
        <v>283</v>
      </c>
      <c r="B288" s="70">
        <v>39983</v>
      </c>
      <c r="C288" s="53" t="s">
        <v>6</v>
      </c>
      <c r="D288" s="53" t="s">
        <v>371</v>
      </c>
      <c r="E288" s="54"/>
      <c r="F288" s="55">
        <v>1890</v>
      </c>
      <c r="G288" s="55"/>
    </row>
    <row r="289" spans="1:7" ht="12">
      <c r="A289" s="51">
        <f t="shared" si="6"/>
        <v>284</v>
      </c>
      <c r="B289" s="70">
        <v>39983</v>
      </c>
      <c r="C289" s="53" t="s">
        <v>6</v>
      </c>
      <c r="D289" s="53" t="s">
        <v>372</v>
      </c>
      <c r="E289" s="54"/>
      <c r="F289" s="55">
        <v>1890</v>
      </c>
      <c r="G289" s="55"/>
    </row>
    <row r="290" spans="1:7" ht="12">
      <c r="A290" s="51">
        <f t="shared" si="6"/>
        <v>285</v>
      </c>
      <c r="B290" s="70">
        <v>39983</v>
      </c>
      <c r="C290" s="53" t="s">
        <v>6</v>
      </c>
      <c r="D290" s="53" t="s">
        <v>373</v>
      </c>
      <c r="E290" s="54"/>
      <c r="F290" s="55">
        <v>1680</v>
      </c>
      <c r="G290" s="55"/>
    </row>
    <row r="291" spans="1:7" ht="12">
      <c r="A291" s="51">
        <f>IF(B291="","",A290+1)</f>
        <v>286</v>
      </c>
      <c r="B291" s="70">
        <v>39983</v>
      </c>
      <c r="C291" s="53" t="s">
        <v>195</v>
      </c>
      <c r="D291" s="53" t="s">
        <v>374</v>
      </c>
      <c r="E291" s="54"/>
      <c r="F291" s="54">
        <v>600</v>
      </c>
      <c r="G291" s="55"/>
    </row>
    <row r="292" spans="1:8" ht="12">
      <c r="A292" s="51">
        <f t="shared" si="6"/>
        <v>287</v>
      </c>
      <c r="B292" s="70">
        <v>39984</v>
      </c>
      <c r="C292" s="53" t="s">
        <v>15</v>
      </c>
      <c r="D292" s="53" t="s">
        <v>369</v>
      </c>
      <c r="E292" s="54">
        <v>11550</v>
      </c>
      <c r="F292" s="54"/>
      <c r="G292" s="55"/>
      <c r="H292" s="1" t="s">
        <v>267</v>
      </c>
    </row>
    <row r="293" spans="1:7" ht="12">
      <c r="A293" s="51">
        <f t="shared" si="6"/>
        <v>288</v>
      </c>
      <c r="B293" s="70">
        <v>39984</v>
      </c>
      <c r="C293" s="53" t="s">
        <v>143</v>
      </c>
      <c r="D293" s="53" t="s">
        <v>370</v>
      </c>
      <c r="E293" s="54"/>
      <c r="F293" s="54">
        <v>3660</v>
      </c>
      <c r="G293" s="55"/>
    </row>
    <row r="294" spans="1:7" ht="12">
      <c r="A294" s="51">
        <f t="shared" si="6"/>
        <v>289</v>
      </c>
      <c r="B294" s="70">
        <v>39984</v>
      </c>
      <c r="C294" s="53" t="s">
        <v>17</v>
      </c>
      <c r="D294" s="53" t="s">
        <v>302</v>
      </c>
      <c r="E294" s="54"/>
      <c r="F294" s="54">
        <v>4125</v>
      </c>
      <c r="G294" s="55">
        <v>-4125</v>
      </c>
    </row>
    <row r="295" spans="1:8" ht="12">
      <c r="A295" s="51">
        <f t="shared" si="6"/>
        <v>290</v>
      </c>
      <c r="B295" s="70">
        <v>39991</v>
      </c>
      <c r="C295" s="53" t="s">
        <v>15</v>
      </c>
      <c r="D295" s="53" t="s">
        <v>381</v>
      </c>
      <c r="E295" s="54">
        <v>13650</v>
      </c>
      <c r="F295" s="54"/>
      <c r="G295" s="55"/>
      <c r="H295" s="1" t="s">
        <v>267</v>
      </c>
    </row>
    <row r="296" spans="1:7" ht="12">
      <c r="A296" s="51">
        <f t="shared" si="6"/>
        <v>291</v>
      </c>
      <c r="B296" s="70">
        <v>39991</v>
      </c>
      <c r="C296" s="53" t="s">
        <v>143</v>
      </c>
      <c r="D296" s="53" t="s">
        <v>297</v>
      </c>
      <c r="E296" s="54"/>
      <c r="F296" s="54">
        <v>900</v>
      </c>
      <c r="G296" s="55"/>
    </row>
    <row r="297" spans="1:7" ht="12">
      <c r="A297" s="51">
        <f aca="true" t="shared" si="7" ref="A297:A333">IF(B297="","",A296+1)</f>
        <v>292</v>
      </c>
      <c r="B297" s="70">
        <v>39991</v>
      </c>
      <c r="C297" s="53" t="s">
        <v>17</v>
      </c>
      <c r="D297" s="53" t="s">
        <v>382</v>
      </c>
      <c r="E297" s="54"/>
      <c r="F297" s="54">
        <v>4950</v>
      </c>
      <c r="G297" s="55">
        <v>-4950</v>
      </c>
    </row>
    <row r="298" spans="1:8" ht="12">
      <c r="A298" s="51">
        <f t="shared" si="7"/>
        <v>293</v>
      </c>
      <c r="B298" s="70">
        <v>39999</v>
      </c>
      <c r="C298" s="53" t="s">
        <v>15</v>
      </c>
      <c r="D298" s="53" t="s">
        <v>383</v>
      </c>
      <c r="E298" s="54">
        <v>10500</v>
      </c>
      <c r="F298" s="54"/>
      <c r="G298" s="55"/>
      <c r="H298" s="1" t="s">
        <v>267</v>
      </c>
    </row>
    <row r="299" spans="1:7" ht="12">
      <c r="A299" s="51">
        <f t="shared" si="7"/>
        <v>294</v>
      </c>
      <c r="B299" s="70">
        <v>39999</v>
      </c>
      <c r="C299" s="53" t="s">
        <v>143</v>
      </c>
      <c r="D299" s="53" t="s">
        <v>107</v>
      </c>
      <c r="E299" s="54"/>
      <c r="F299" s="54">
        <v>2500</v>
      </c>
      <c r="G299" s="55"/>
    </row>
    <row r="300" spans="1:7" ht="12">
      <c r="A300" s="51">
        <f t="shared" si="7"/>
        <v>295</v>
      </c>
      <c r="B300" s="70">
        <v>39999</v>
      </c>
      <c r="C300" s="53" t="s">
        <v>17</v>
      </c>
      <c r="D300" s="53" t="s">
        <v>382</v>
      </c>
      <c r="E300" s="54"/>
      <c r="F300" s="54">
        <v>4950</v>
      </c>
      <c r="G300" s="55">
        <v>-4950</v>
      </c>
    </row>
    <row r="301" spans="1:7" ht="12">
      <c r="A301" s="51">
        <f t="shared" si="7"/>
        <v>296</v>
      </c>
      <c r="B301" s="70">
        <v>40005</v>
      </c>
      <c r="C301" s="53" t="s">
        <v>6</v>
      </c>
      <c r="D301" s="53" t="s">
        <v>386</v>
      </c>
      <c r="E301" s="54"/>
      <c r="F301" s="54"/>
      <c r="G301" s="55">
        <v>16500</v>
      </c>
    </row>
    <row r="302" spans="1:7" ht="12">
      <c r="A302" s="51">
        <f t="shared" si="7"/>
        <v>297</v>
      </c>
      <c r="B302" s="70">
        <v>40005</v>
      </c>
      <c r="C302" s="53" t="s">
        <v>195</v>
      </c>
      <c r="D302" s="53" t="s">
        <v>194</v>
      </c>
      <c r="E302" s="54"/>
      <c r="F302" s="54">
        <v>100</v>
      </c>
      <c r="G302" s="55"/>
    </row>
    <row r="303" spans="1:8" ht="12">
      <c r="A303" s="51">
        <f t="shared" si="7"/>
        <v>298</v>
      </c>
      <c r="B303" s="70">
        <v>40005</v>
      </c>
      <c r="C303" s="53" t="s">
        <v>15</v>
      </c>
      <c r="D303" s="53" t="s">
        <v>391</v>
      </c>
      <c r="E303" s="54">
        <v>4650</v>
      </c>
      <c r="F303" s="54"/>
      <c r="G303" s="55"/>
      <c r="H303" s="1" t="s">
        <v>267</v>
      </c>
    </row>
    <row r="304" spans="1:7" ht="12">
      <c r="A304" s="51">
        <f t="shared" si="7"/>
        <v>299</v>
      </c>
      <c r="B304" s="70">
        <v>40005</v>
      </c>
      <c r="C304" s="53" t="s">
        <v>143</v>
      </c>
      <c r="D304" s="53" t="s">
        <v>392</v>
      </c>
      <c r="E304" s="54"/>
      <c r="F304" s="54">
        <v>1830</v>
      </c>
      <c r="G304" s="55"/>
    </row>
    <row r="305" spans="1:7" ht="12">
      <c r="A305" s="51">
        <f t="shared" si="7"/>
        <v>300</v>
      </c>
      <c r="B305" s="70">
        <v>40005</v>
      </c>
      <c r="C305" s="53" t="s">
        <v>17</v>
      </c>
      <c r="D305" s="53" t="s">
        <v>385</v>
      </c>
      <c r="E305" s="54"/>
      <c r="F305" s="54">
        <v>2475</v>
      </c>
      <c r="G305" s="55">
        <v>-2475</v>
      </c>
    </row>
    <row r="306" spans="1:8" ht="12">
      <c r="A306" s="51">
        <f t="shared" si="7"/>
        <v>301</v>
      </c>
      <c r="B306" s="70">
        <v>40006</v>
      </c>
      <c r="C306" s="53" t="s">
        <v>15</v>
      </c>
      <c r="D306" s="53" t="s">
        <v>384</v>
      </c>
      <c r="E306" s="54">
        <v>6150</v>
      </c>
      <c r="F306" s="54"/>
      <c r="G306" s="55"/>
      <c r="H306" s="1" t="s">
        <v>267</v>
      </c>
    </row>
    <row r="307" spans="1:8" ht="12">
      <c r="A307" s="51">
        <f t="shared" si="7"/>
        <v>302</v>
      </c>
      <c r="B307" s="70">
        <v>40006</v>
      </c>
      <c r="C307" s="53" t="s">
        <v>143</v>
      </c>
      <c r="D307" s="53" t="s">
        <v>367</v>
      </c>
      <c r="E307" s="54"/>
      <c r="F307" s="54">
        <v>2430</v>
      </c>
      <c r="G307" s="55"/>
      <c r="H307" s="1" t="s">
        <v>349</v>
      </c>
    </row>
    <row r="308" spans="1:7" ht="12">
      <c r="A308" s="51">
        <f t="shared" si="7"/>
        <v>303</v>
      </c>
      <c r="B308" s="70">
        <v>40006</v>
      </c>
      <c r="C308" s="53" t="s">
        <v>17</v>
      </c>
      <c r="D308" s="53" t="s">
        <v>385</v>
      </c>
      <c r="E308" s="54"/>
      <c r="F308" s="54">
        <v>2475</v>
      </c>
      <c r="G308" s="55">
        <v>-2475</v>
      </c>
    </row>
    <row r="309" spans="1:8" ht="12">
      <c r="A309" s="51">
        <f t="shared" si="7"/>
        <v>304</v>
      </c>
      <c r="B309" s="70">
        <v>40012</v>
      </c>
      <c r="C309" s="53" t="s">
        <v>15</v>
      </c>
      <c r="D309" s="53" t="s">
        <v>393</v>
      </c>
      <c r="E309" s="54">
        <v>13200</v>
      </c>
      <c r="F309" s="54"/>
      <c r="G309" s="55"/>
      <c r="H309" s="1" t="s">
        <v>418</v>
      </c>
    </row>
    <row r="310" spans="1:7" ht="12">
      <c r="A310" s="51">
        <f t="shared" si="7"/>
        <v>305</v>
      </c>
      <c r="B310" s="70">
        <v>40012</v>
      </c>
      <c r="C310" s="53" t="s">
        <v>143</v>
      </c>
      <c r="D310" s="53" t="s">
        <v>370</v>
      </c>
      <c r="E310" s="54"/>
      <c r="F310" s="54">
        <v>3660</v>
      </c>
      <c r="G310" s="55"/>
    </row>
    <row r="311" spans="1:7" ht="12">
      <c r="A311" s="51">
        <f t="shared" si="7"/>
        <v>306</v>
      </c>
      <c r="B311" s="70">
        <v>40012</v>
      </c>
      <c r="C311" s="53" t="s">
        <v>17</v>
      </c>
      <c r="D311" s="53" t="s">
        <v>343</v>
      </c>
      <c r="E311" s="54"/>
      <c r="F311" s="54">
        <v>4950</v>
      </c>
      <c r="G311" s="55">
        <v>-4950</v>
      </c>
    </row>
    <row r="312" spans="1:7" ht="12">
      <c r="A312" s="51">
        <f t="shared" si="7"/>
        <v>307</v>
      </c>
      <c r="B312" s="70">
        <v>40013</v>
      </c>
      <c r="C312" s="53" t="s">
        <v>17</v>
      </c>
      <c r="D312" s="53" t="s">
        <v>390</v>
      </c>
      <c r="E312" s="64" t="s">
        <v>148</v>
      </c>
      <c r="F312" s="54">
        <v>1650</v>
      </c>
      <c r="G312" s="55">
        <v>-1650</v>
      </c>
    </row>
    <row r="313" spans="1:7" ht="12">
      <c r="A313" s="51">
        <f t="shared" si="7"/>
        <v>308</v>
      </c>
      <c r="B313" s="70">
        <v>40013</v>
      </c>
      <c r="C313" s="53" t="s">
        <v>245</v>
      </c>
      <c r="D313" s="53" t="s">
        <v>394</v>
      </c>
      <c r="E313" s="54"/>
      <c r="F313" s="54">
        <v>840</v>
      </c>
      <c r="G313" s="55"/>
    </row>
    <row r="314" spans="1:7" ht="12">
      <c r="A314" s="51">
        <f t="shared" si="7"/>
        <v>309</v>
      </c>
      <c r="B314" s="70">
        <v>40015</v>
      </c>
      <c r="C314" s="53" t="s">
        <v>399</v>
      </c>
      <c r="D314" s="53" t="s">
        <v>401</v>
      </c>
      <c r="E314" s="54"/>
      <c r="F314" s="54">
        <v>9728</v>
      </c>
      <c r="G314" s="55"/>
    </row>
    <row r="315" spans="1:7" ht="12">
      <c r="A315" s="51">
        <f t="shared" si="7"/>
        <v>310</v>
      </c>
      <c r="B315" s="70">
        <v>40016</v>
      </c>
      <c r="C315" s="53" t="s">
        <v>399</v>
      </c>
      <c r="D315" s="53" t="s">
        <v>400</v>
      </c>
      <c r="E315" s="54"/>
      <c r="F315" s="54">
        <v>20022</v>
      </c>
      <c r="G315" s="55"/>
    </row>
    <row r="316" spans="1:7" ht="12">
      <c r="A316" s="51">
        <f t="shared" si="7"/>
        <v>311</v>
      </c>
      <c r="B316" s="70">
        <v>40017</v>
      </c>
      <c r="C316" s="53" t="s">
        <v>399</v>
      </c>
      <c r="D316" s="53" t="s">
        <v>402</v>
      </c>
      <c r="E316" s="54"/>
      <c r="F316" s="54">
        <v>12000</v>
      </c>
      <c r="G316" s="55"/>
    </row>
    <row r="317" spans="1:8" ht="12">
      <c r="A317" s="51">
        <f t="shared" si="7"/>
        <v>312</v>
      </c>
      <c r="B317" s="70">
        <v>40019</v>
      </c>
      <c r="C317" s="53" t="s">
        <v>15</v>
      </c>
      <c r="D317" s="53" t="s">
        <v>395</v>
      </c>
      <c r="E317" s="54">
        <v>7200</v>
      </c>
      <c r="F317" s="54"/>
      <c r="G317" s="55"/>
      <c r="H317" s="1" t="s">
        <v>418</v>
      </c>
    </row>
    <row r="318" spans="1:7" ht="12">
      <c r="A318" s="51">
        <f t="shared" si="7"/>
        <v>313</v>
      </c>
      <c r="B318" s="70">
        <v>40019</v>
      </c>
      <c r="C318" s="53" t="s">
        <v>143</v>
      </c>
      <c r="D318" s="53" t="s">
        <v>167</v>
      </c>
      <c r="E318" s="54"/>
      <c r="F318" s="54">
        <v>2800</v>
      </c>
      <c r="G318" s="55"/>
    </row>
    <row r="319" spans="1:7" ht="12">
      <c r="A319" s="51">
        <f t="shared" si="7"/>
        <v>314</v>
      </c>
      <c r="B319" s="70">
        <v>40019</v>
      </c>
      <c r="C319" s="53" t="s">
        <v>17</v>
      </c>
      <c r="D319" s="53" t="s">
        <v>302</v>
      </c>
      <c r="E319" s="54"/>
      <c r="F319" s="54">
        <v>4125</v>
      </c>
      <c r="G319" s="55">
        <v>-4125</v>
      </c>
    </row>
    <row r="320" spans="1:8" ht="12">
      <c r="A320" s="51">
        <f t="shared" si="7"/>
        <v>315</v>
      </c>
      <c r="B320" s="70">
        <v>40026</v>
      </c>
      <c r="C320" s="53" t="s">
        <v>15</v>
      </c>
      <c r="D320" s="53" t="s">
        <v>397</v>
      </c>
      <c r="E320" s="54">
        <v>9300</v>
      </c>
      <c r="F320" s="54"/>
      <c r="G320" s="55"/>
      <c r="H320" s="1" t="s">
        <v>418</v>
      </c>
    </row>
    <row r="321" spans="1:7" ht="12">
      <c r="A321" s="51">
        <f t="shared" si="7"/>
        <v>316</v>
      </c>
      <c r="B321" s="70">
        <v>40026</v>
      </c>
      <c r="C321" s="53" t="s">
        <v>143</v>
      </c>
      <c r="D321" s="53" t="s">
        <v>370</v>
      </c>
      <c r="E321" s="54"/>
      <c r="F321" s="54">
        <v>3660</v>
      </c>
      <c r="G321" s="55"/>
    </row>
    <row r="322" spans="1:7" ht="12">
      <c r="A322" s="51">
        <f t="shared" si="7"/>
        <v>317</v>
      </c>
      <c r="B322" s="70">
        <v>40026</v>
      </c>
      <c r="C322" s="53" t="s">
        <v>17</v>
      </c>
      <c r="D322" s="53" t="s">
        <v>331</v>
      </c>
      <c r="E322" s="54"/>
      <c r="F322" s="54">
        <v>3300</v>
      </c>
      <c r="G322" s="55">
        <v>-3300</v>
      </c>
    </row>
    <row r="323" spans="1:7" ht="12">
      <c r="A323" s="51">
        <f t="shared" si="7"/>
        <v>318</v>
      </c>
      <c r="B323" s="70">
        <v>40028</v>
      </c>
      <c r="C323" s="53" t="s">
        <v>6</v>
      </c>
      <c r="D323" s="53" t="s">
        <v>398</v>
      </c>
      <c r="E323" s="54"/>
      <c r="F323" s="54"/>
      <c r="G323" s="55">
        <v>33000</v>
      </c>
    </row>
    <row r="324" spans="1:7" ht="12">
      <c r="A324" s="51">
        <f t="shared" si="7"/>
        <v>319</v>
      </c>
      <c r="B324" s="70">
        <v>40028</v>
      </c>
      <c r="C324" s="53" t="s">
        <v>195</v>
      </c>
      <c r="D324" s="53" t="s">
        <v>194</v>
      </c>
      <c r="E324" s="54"/>
      <c r="F324" s="54">
        <v>100</v>
      </c>
      <c r="G324" s="55"/>
    </row>
    <row r="325" spans="1:8" ht="12">
      <c r="A325" s="51">
        <f>IF(B325="","",A324+1)</f>
        <v>320</v>
      </c>
      <c r="B325" s="70">
        <v>40032</v>
      </c>
      <c r="C325" s="53" t="s">
        <v>15</v>
      </c>
      <c r="D325" s="53" t="s">
        <v>403</v>
      </c>
      <c r="E325" s="54">
        <v>2000</v>
      </c>
      <c r="F325" s="54"/>
      <c r="G325" s="55"/>
      <c r="H325" s="1" t="s">
        <v>418</v>
      </c>
    </row>
    <row r="326" spans="1:7" ht="12">
      <c r="A326" s="51">
        <f t="shared" si="7"/>
        <v>321</v>
      </c>
      <c r="B326" s="70">
        <v>40032</v>
      </c>
      <c r="C326" s="53" t="s">
        <v>143</v>
      </c>
      <c r="D326" s="53" t="s">
        <v>167</v>
      </c>
      <c r="E326" s="54"/>
      <c r="F326" s="54">
        <v>2800</v>
      </c>
      <c r="G326" s="55"/>
    </row>
    <row r="327" spans="1:7" ht="12">
      <c r="A327" s="51">
        <f t="shared" si="7"/>
        <v>322</v>
      </c>
      <c r="B327" s="70">
        <v>40032</v>
      </c>
      <c r="C327" s="53" t="s">
        <v>17</v>
      </c>
      <c r="D327" s="53" t="s">
        <v>404</v>
      </c>
      <c r="E327" s="54"/>
      <c r="F327" s="54">
        <v>1650</v>
      </c>
      <c r="G327" s="55">
        <v>-1650</v>
      </c>
    </row>
    <row r="328" spans="1:7" ht="12">
      <c r="A328" s="51">
        <f t="shared" si="7"/>
        <v>323</v>
      </c>
      <c r="B328" s="70">
        <v>40033</v>
      </c>
      <c r="C328" s="53" t="s">
        <v>399</v>
      </c>
      <c r="D328" s="53" t="s">
        <v>404</v>
      </c>
      <c r="E328" s="54"/>
      <c r="F328" s="54">
        <v>1650</v>
      </c>
      <c r="G328" s="55">
        <v>-1650</v>
      </c>
    </row>
    <row r="329" spans="1:9" ht="12">
      <c r="A329" s="51">
        <f t="shared" si="7"/>
        <v>324</v>
      </c>
      <c r="B329" s="70">
        <v>40033</v>
      </c>
      <c r="C329" s="53" t="s">
        <v>399</v>
      </c>
      <c r="D329" s="53" t="s">
        <v>406</v>
      </c>
      <c r="E329" s="54"/>
      <c r="F329" s="54">
        <v>10000</v>
      </c>
      <c r="G329" s="55"/>
      <c r="I329" s="99" t="s">
        <v>148</v>
      </c>
    </row>
    <row r="330" spans="1:9" ht="12">
      <c r="A330" s="51">
        <f>IF(B330="","",A329+1)</f>
        <v>325</v>
      </c>
      <c r="B330" s="70">
        <v>40033</v>
      </c>
      <c r="C330" s="53" t="s">
        <v>408</v>
      </c>
      <c r="D330" s="53" t="s">
        <v>409</v>
      </c>
      <c r="E330" s="54"/>
      <c r="F330" s="54">
        <v>7500</v>
      </c>
      <c r="G330" s="55"/>
      <c r="I330" s="99"/>
    </row>
    <row r="331" spans="1:8" ht="12">
      <c r="A331" s="51">
        <f t="shared" si="7"/>
        <v>326</v>
      </c>
      <c r="B331" s="70">
        <v>40034</v>
      </c>
      <c r="C331" s="53" t="s">
        <v>15</v>
      </c>
      <c r="D331" s="53" t="s">
        <v>426</v>
      </c>
      <c r="E331" s="54">
        <v>10650</v>
      </c>
      <c r="F331" s="54"/>
      <c r="G331" s="55"/>
      <c r="H331" s="1" t="s">
        <v>418</v>
      </c>
    </row>
    <row r="332" spans="1:7" ht="12">
      <c r="A332" s="51">
        <f t="shared" si="7"/>
        <v>327</v>
      </c>
      <c r="B332" s="70">
        <v>40034</v>
      </c>
      <c r="C332" s="53" t="s">
        <v>143</v>
      </c>
      <c r="D332" s="53" t="s">
        <v>107</v>
      </c>
      <c r="E332" s="54"/>
      <c r="F332" s="54">
        <v>2500</v>
      </c>
      <c r="G332" s="55"/>
    </row>
    <row r="333" spans="1:7" ht="12">
      <c r="A333" s="51">
        <f t="shared" si="7"/>
        <v>328</v>
      </c>
      <c r="B333" s="70">
        <v>40034</v>
      </c>
      <c r="C333" s="53" t="s">
        <v>17</v>
      </c>
      <c r="D333" s="53" t="s">
        <v>410</v>
      </c>
      <c r="E333" s="54"/>
      <c r="F333" s="54">
        <v>4950</v>
      </c>
      <c r="G333" s="55">
        <v>-4950</v>
      </c>
    </row>
    <row r="334" spans="1:9" ht="12">
      <c r="A334" s="51">
        <f aca="true" t="shared" si="8" ref="A334:A345">IF(B334="","",A333+1)</f>
        <v>329</v>
      </c>
      <c r="B334" s="70">
        <v>40037</v>
      </c>
      <c r="C334" s="53" t="s">
        <v>15</v>
      </c>
      <c r="D334" s="53" t="s">
        <v>413</v>
      </c>
      <c r="E334" s="54">
        <v>7350</v>
      </c>
      <c r="F334" s="54"/>
      <c r="G334" s="55"/>
      <c r="H334" s="1" t="s">
        <v>419</v>
      </c>
      <c r="I334" s="99" t="s">
        <v>148</v>
      </c>
    </row>
    <row r="335" spans="1:7" ht="12">
      <c r="A335" s="51">
        <f t="shared" si="8"/>
        <v>330</v>
      </c>
      <c r="B335" s="70">
        <v>40037</v>
      </c>
      <c r="C335" s="53" t="s">
        <v>143</v>
      </c>
      <c r="D335" s="53" t="s">
        <v>107</v>
      </c>
      <c r="E335" s="54"/>
      <c r="F335" s="54">
        <v>2500</v>
      </c>
      <c r="G335" s="55"/>
    </row>
    <row r="336" spans="1:7" ht="12">
      <c r="A336" s="51">
        <f t="shared" si="8"/>
        <v>331</v>
      </c>
      <c r="B336" s="70">
        <v>40037</v>
      </c>
      <c r="C336" s="53" t="s">
        <v>17</v>
      </c>
      <c r="D336" s="53" t="s">
        <v>414</v>
      </c>
      <c r="E336" s="54"/>
      <c r="F336" s="54">
        <v>3300</v>
      </c>
      <c r="G336" s="55">
        <v>-3300</v>
      </c>
    </row>
    <row r="337" spans="1:9" ht="12">
      <c r="A337" s="51">
        <f t="shared" si="8"/>
        <v>332</v>
      </c>
      <c r="B337" s="70">
        <v>40038</v>
      </c>
      <c r="C337" s="53" t="s">
        <v>15</v>
      </c>
      <c r="D337" s="53" t="s">
        <v>415</v>
      </c>
      <c r="E337" s="54">
        <v>13950</v>
      </c>
      <c r="F337" s="54"/>
      <c r="G337" s="55"/>
      <c r="H337" s="1" t="s">
        <v>420</v>
      </c>
      <c r="I337" s="99" t="s">
        <v>148</v>
      </c>
    </row>
    <row r="338" spans="1:7" ht="12">
      <c r="A338" s="51">
        <f t="shared" si="8"/>
        <v>333</v>
      </c>
      <c r="B338" s="70">
        <v>40038</v>
      </c>
      <c r="C338" s="53" t="s">
        <v>143</v>
      </c>
      <c r="D338" s="53" t="s">
        <v>107</v>
      </c>
      <c r="E338" s="54"/>
      <c r="F338" s="54">
        <v>2500</v>
      </c>
      <c r="G338" s="55"/>
    </row>
    <row r="339" spans="1:7" ht="12">
      <c r="A339" s="51">
        <f t="shared" si="8"/>
        <v>334</v>
      </c>
      <c r="B339" s="70">
        <v>40038</v>
      </c>
      <c r="C339" s="53" t="s">
        <v>17</v>
      </c>
      <c r="D339" s="53" t="s">
        <v>414</v>
      </c>
      <c r="E339" s="54"/>
      <c r="F339" s="54">
        <v>3300</v>
      </c>
      <c r="G339" s="55">
        <v>-3300</v>
      </c>
    </row>
    <row r="340" spans="1:9" ht="12">
      <c r="A340" s="51">
        <f t="shared" si="8"/>
        <v>335</v>
      </c>
      <c r="B340" s="70">
        <v>40039</v>
      </c>
      <c r="C340" s="53" t="s">
        <v>15</v>
      </c>
      <c r="D340" s="53" t="s">
        <v>383</v>
      </c>
      <c r="E340" s="54">
        <v>9900</v>
      </c>
      <c r="F340" s="54"/>
      <c r="G340" s="55"/>
      <c r="H340" s="1" t="s">
        <v>421</v>
      </c>
      <c r="I340" s="99" t="s">
        <v>148</v>
      </c>
    </row>
    <row r="341" spans="1:7" ht="12">
      <c r="A341" s="51">
        <f t="shared" si="8"/>
        <v>336</v>
      </c>
      <c r="B341" s="70">
        <v>40039</v>
      </c>
      <c r="C341" s="53" t="s">
        <v>143</v>
      </c>
      <c r="D341" s="53" t="s">
        <v>107</v>
      </c>
      <c r="E341" s="54"/>
      <c r="F341" s="54">
        <v>2500</v>
      </c>
      <c r="G341" s="55"/>
    </row>
    <row r="342" spans="1:7" ht="12">
      <c r="A342" s="51">
        <f t="shared" si="8"/>
        <v>337</v>
      </c>
      <c r="B342" s="70">
        <v>40039</v>
      </c>
      <c r="C342" s="53" t="s">
        <v>17</v>
      </c>
      <c r="D342" s="53" t="s">
        <v>414</v>
      </c>
      <c r="E342" s="54"/>
      <c r="F342" s="54">
        <v>3300</v>
      </c>
      <c r="G342" s="55">
        <v>-3300</v>
      </c>
    </row>
    <row r="343" spans="1:9" ht="12">
      <c r="A343" s="51">
        <f t="shared" si="8"/>
        <v>338</v>
      </c>
      <c r="B343" s="70">
        <v>40040</v>
      </c>
      <c r="C343" s="53" t="s">
        <v>15</v>
      </c>
      <c r="D343" s="53" t="s">
        <v>411</v>
      </c>
      <c r="E343" s="54">
        <v>9600</v>
      </c>
      <c r="F343" s="54"/>
      <c r="G343" s="55"/>
      <c r="H343" s="1" t="s">
        <v>421</v>
      </c>
      <c r="I343" s="99" t="s">
        <v>148</v>
      </c>
    </row>
    <row r="344" spans="1:7" ht="12">
      <c r="A344" s="51">
        <f t="shared" si="8"/>
        <v>339</v>
      </c>
      <c r="B344" s="70">
        <v>40040</v>
      </c>
      <c r="C344" s="53" t="s">
        <v>143</v>
      </c>
      <c r="D344" s="53" t="s">
        <v>107</v>
      </c>
      <c r="E344" s="54"/>
      <c r="F344" s="54">
        <v>2500</v>
      </c>
      <c r="G344" s="55"/>
    </row>
    <row r="345" spans="1:7" ht="12">
      <c r="A345" s="51">
        <f t="shared" si="8"/>
        <v>340</v>
      </c>
      <c r="B345" s="70">
        <v>40040</v>
      </c>
      <c r="C345" s="53" t="s">
        <v>17</v>
      </c>
      <c r="D345" s="53" t="s">
        <v>382</v>
      </c>
      <c r="E345" s="54"/>
      <c r="F345" s="54">
        <v>4950</v>
      </c>
      <c r="G345" s="55">
        <v>-4950</v>
      </c>
    </row>
    <row r="346" spans="1:8" ht="12">
      <c r="A346" s="51">
        <f aca="true" t="shared" si="9" ref="A346:A408">IF(B346="","",A345+1)</f>
        <v>341</v>
      </c>
      <c r="B346" s="70">
        <v>40047</v>
      </c>
      <c r="C346" s="53" t="s">
        <v>15</v>
      </c>
      <c r="D346" s="53" t="s">
        <v>412</v>
      </c>
      <c r="E346" s="54">
        <v>5700</v>
      </c>
      <c r="F346" s="54"/>
      <c r="G346" s="55"/>
      <c r="H346" s="1" t="s">
        <v>422</v>
      </c>
    </row>
    <row r="347" spans="1:7" ht="12">
      <c r="A347" s="51">
        <f t="shared" si="9"/>
        <v>342</v>
      </c>
      <c r="B347" s="70">
        <v>40047</v>
      </c>
      <c r="C347" s="53" t="s">
        <v>143</v>
      </c>
      <c r="D347" s="53" t="s">
        <v>327</v>
      </c>
      <c r="E347" s="54"/>
      <c r="F347" s="54">
        <v>700</v>
      </c>
      <c r="G347" s="55"/>
    </row>
    <row r="348" spans="1:7" ht="12">
      <c r="A348" s="51">
        <f t="shared" si="9"/>
        <v>343</v>
      </c>
      <c r="B348" s="70">
        <v>40047</v>
      </c>
      <c r="C348" s="53" t="s">
        <v>17</v>
      </c>
      <c r="D348" s="53" t="s">
        <v>331</v>
      </c>
      <c r="E348" s="54"/>
      <c r="F348" s="54">
        <v>3300</v>
      </c>
      <c r="G348" s="55">
        <v>-3300</v>
      </c>
    </row>
    <row r="349" spans="1:7" ht="12">
      <c r="A349" s="51">
        <f t="shared" si="9"/>
        <v>344</v>
      </c>
      <c r="B349" s="70">
        <v>40049</v>
      </c>
      <c r="C349" s="53" t="s">
        <v>145</v>
      </c>
      <c r="D349" s="53" t="s">
        <v>416</v>
      </c>
      <c r="E349" s="64" t="s">
        <v>148</v>
      </c>
      <c r="F349" s="54">
        <v>530</v>
      </c>
      <c r="G349" s="55"/>
    </row>
    <row r="350" spans="1:8" ht="12">
      <c r="A350" s="51">
        <f t="shared" si="9"/>
        <v>345</v>
      </c>
      <c r="B350" s="70">
        <v>40061</v>
      </c>
      <c r="C350" s="53" t="s">
        <v>15</v>
      </c>
      <c r="D350" s="53" t="s">
        <v>417</v>
      </c>
      <c r="E350" s="54">
        <v>6000</v>
      </c>
      <c r="F350" s="54"/>
      <c r="G350" s="55"/>
      <c r="H350" s="1" t="s">
        <v>442</v>
      </c>
    </row>
    <row r="351" spans="1:7" ht="12">
      <c r="A351" s="51">
        <f t="shared" si="9"/>
        <v>346</v>
      </c>
      <c r="B351" s="70">
        <v>40061</v>
      </c>
      <c r="C351" s="53" t="s">
        <v>143</v>
      </c>
      <c r="D351" s="53" t="s">
        <v>370</v>
      </c>
      <c r="E351" s="54"/>
      <c r="F351" s="54">
        <v>1830</v>
      </c>
      <c r="G351" s="55"/>
    </row>
    <row r="352" spans="1:7" ht="12">
      <c r="A352" s="51">
        <f t="shared" si="9"/>
        <v>347</v>
      </c>
      <c r="B352" s="70">
        <v>40061</v>
      </c>
      <c r="C352" s="53" t="s">
        <v>17</v>
      </c>
      <c r="D352" s="53" t="s">
        <v>440</v>
      </c>
      <c r="E352" s="54"/>
      <c r="F352" s="54">
        <v>1650</v>
      </c>
      <c r="G352" s="55">
        <v>-1650</v>
      </c>
    </row>
    <row r="353" spans="1:9" ht="12">
      <c r="A353" s="51">
        <f t="shared" si="9"/>
        <v>348</v>
      </c>
      <c r="B353" s="70">
        <v>40069</v>
      </c>
      <c r="C353" s="53" t="s">
        <v>15</v>
      </c>
      <c r="D353" s="53" t="s">
        <v>423</v>
      </c>
      <c r="E353" s="54">
        <v>16050</v>
      </c>
      <c r="F353" s="54"/>
      <c r="G353" s="55"/>
      <c r="H353" s="1" t="s">
        <v>443</v>
      </c>
      <c r="I353" s="99" t="s">
        <v>148</v>
      </c>
    </row>
    <row r="354" spans="1:7" ht="12">
      <c r="A354" s="51">
        <f t="shared" si="9"/>
        <v>349</v>
      </c>
      <c r="B354" s="70">
        <v>40069</v>
      </c>
      <c r="C354" s="53" t="s">
        <v>143</v>
      </c>
      <c r="D354" s="53" t="s">
        <v>107</v>
      </c>
      <c r="E354" s="54"/>
      <c r="F354" s="54">
        <v>2500</v>
      </c>
      <c r="G354" s="55"/>
    </row>
    <row r="355" spans="1:7" ht="12">
      <c r="A355" s="51">
        <f t="shared" si="9"/>
        <v>350</v>
      </c>
      <c r="B355" s="70">
        <v>40069</v>
      </c>
      <c r="C355" s="53" t="s">
        <v>17</v>
      </c>
      <c r="D355" s="53" t="s">
        <v>348</v>
      </c>
      <c r="E355" s="54"/>
      <c r="F355" s="54">
        <v>6600</v>
      </c>
      <c r="G355" s="55">
        <v>-6600</v>
      </c>
    </row>
    <row r="356" spans="1:7" ht="12">
      <c r="A356" s="51">
        <f t="shared" si="9"/>
        <v>351</v>
      </c>
      <c r="B356" s="70">
        <v>40072</v>
      </c>
      <c r="C356" s="53" t="s">
        <v>6</v>
      </c>
      <c r="D356" s="53" t="s">
        <v>386</v>
      </c>
      <c r="E356" s="54"/>
      <c r="F356" s="54"/>
      <c r="G356" s="55">
        <v>16500</v>
      </c>
    </row>
    <row r="357" spans="1:7" ht="12">
      <c r="A357" s="51">
        <f t="shared" si="9"/>
        <v>352</v>
      </c>
      <c r="B357" s="70">
        <v>40072</v>
      </c>
      <c r="C357" s="53" t="s">
        <v>195</v>
      </c>
      <c r="D357" s="53" t="s">
        <v>194</v>
      </c>
      <c r="E357" s="54"/>
      <c r="F357" s="54">
        <v>100</v>
      </c>
      <c r="G357" s="55"/>
    </row>
    <row r="358" spans="1:9" ht="12">
      <c r="A358" s="51">
        <f t="shared" si="9"/>
        <v>353</v>
      </c>
      <c r="B358" s="70">
        <v>40075</v>
      </c>
      <c r="C358" s="53" t="s">
        <v>6</v>
      </c>
      <c r="D358" s="53" t="s">
        <v>424</v>
      </c>
      <c r="E358" s="54"/>
      <c r="F358" s="54"/>
      <c r="G358" s="55">
        <v>4600</v>
      </c>
      <c r="H358" s="1" t="s">
        <v>425</v>
      </c>
      <c r="I358" s="99" t="s">
        <v>148</v>
      </c>
    </row>
    <row r="359" spans="1:8" ht="12">
      <c r="A359" s="51">
        <f t="shared" si="9"/>
        <v>354</v>
      </c>
      <c r="B359" s="70">
        <v>40075</v>
      </c>
      <c r="C359" s="53" t="s">
        <v>15</v>
      </c>
      <c r="D359" s="53" t="s">
        <v>427</v>
      </c>
      <c r="E359" s="54">
        <v>10650</v>
      </c>
      <c r="F359" s="54"/>
      <c r="G359" s="55"/>
      <c r="H359" s="1" t="s">
        <v>444</v>
      </c>
    </row>
    <row r="360" spans="1:7" ht="12">
      <c r="A360" s="51">
        <f t="shared" si="9"/>
        <v>355</v>
      </c>
      <c r="B360" s="70">
        <v>40075</v>
      </c>
      <c r="C360" s="53" t="s">
        <v>143</v>
      </c>
      <c r="D360" s="53" t="s">
        <v>370</v>
      </c>
      <c r="E360" s="54"/>
      <c r="F360" s="54">
        <v>3660</v>
      </c>
      <c r="G360" s="55"/>
    </row>
    <row r="361" spans="1:7" ht="12">
      <c r="A361" s="51">
        <f t="shared" si="9"/>
        <v>356</v>
      </c>
      <c r="B361" s="70">
        <v>40075</v>
      </c>
      <c r="C361" s="53" t="s">
        <v>17</v>
      </c>
      <c r="D361" s="53" t="s">
        <v>331</v>
      </c>
      <c r="E361" s="54"/>
      <c r="F361" s="54">
        <v>3300</v>
      </c>
      <c r="G361" s="55">
        <v>-3300</v>
      </c>
    </row>
    <row r="362" spans="1:7" ht="12">
      <c r="A362" s="51">
        <f t="shared" si="9"/>
        <v>357</v>
      </c>
      <c r="B362" s="70">
        <v>40075</v>
      </c>
      <c r="C362" s="53" t="s">
        <v>17</v>
      </c>
      <c r="D362" s="53" t="s">
        <v>438</v>
      </c>
      <c r="E362" s="54"/>
      <c r="F362" s="54">
        <v>2300</v>
      </c>
      <c r="G362" s="55">
        <v>-2300</v>
      </c>
    </row>
    <row r="363" spans="1:9" ht="12">
      <c r="A363" s="51">
        <f t="shared" si="9"/>
        <v>358</v>
      </c>
      <c r="B363" s="70">
        <v>40077</v>
      </c>
      <c r="C363" s="53" t="s">
        <v>15</v>
      </c>
      <c r="D363" s="53" t="s">
        <v>428</v>
      </c>
      <c r="E363" s="54">
        <v>6900</v>
      </c>
      <c r="F363" s="54"/>
      <c r="G363" s="55"/>
      <c r="H363" s="1" t="s">
        <v>444</v>
      </c>
      <c r="I363" s="99" t="s">
        <v>148</v>
      </c>
    </row>
    <row r="364" spans="1:7" ht="12">
      <c r="A364" s="51">
        <f t="shared" si="9"/>
        <v>359</v>
      </c>
      <c r="B364" s="70">
        <v>40077</v>
      </c>
      <c r="C364" s="53" t="s">
        <v>143</v>
      </c>
      <c r="D364" s="53" t="s">
        <v>167</v>
      </c>
      <c r="E364" s="54"/>
      <c r="F364" s="54">
        <v>2800</v>
      </c>
      <c r="G364" s="55"/>
    </row>
    <row r="365" spans="1:7" ht="12">
      <c r="A365" s="51">
        <f t="shared" si="9"/>
        <v>360</v>
      </c>
      <c r="B365" s="70">
        <v>40077</v>
      </c>
      <c r="C365" s="53" t="s">
        <v>17</v>
      </c>
      <c r="D365" s="53" t="s">
        <v>439</v>
      </c>
      <c r="E365" s="54"/>
      <c r="F365" s="54">
        <v>3300</v>
      </c>
      <c r="G365" s="55">
        <v>-3300</v>
      </c>
    </row>
    <row r="366" spans="1:8" ht="12">
      <c r="A366" s="51">
        <f t="shared" si="9"/>
        <v>361</v>
      </c>
      <c r="B366" s="70">
        <v>40078</v>
      </c>
      <c r="C366" s="53" t="s">
        <v>15</v>
      </c>
      <c r="D366" s="53" t="s">
        <v>118</v>
      </c>
      <c r="E366" s="54">
        <v>3900</v>
      </c>
      <c r="F366" s="54"/>
      <c r="G366" s="55"/>
      <c r="H366" s="1" t="s">
        <v>444</v>
      </c>
    </row>
    <row r="367" spans="1:7" ht="12">
      <c r="A367" s="51">
        <f t="shared" si="9"/>
        <v>362</v>
      </c>
      <c r="B367" s="70">
        <v>40078</v>
      </c>
      <c r="C367" s="53" t="s">
        <v>143</v>
      </c>
      <c r="D367" s="53" t="s">
        <v>392</v>
      </c>
      <c r="E367" s="54"/>
      <c r="F367" s="54">
        <v>1830</v>
      </c>
      <c r="G367" s="55"/>
    </row>
    <row r="368" spans="1:7" ht="12">
      <c r="A368" s="51">
        <f t="shared" si="9"/>
        <v>363</v>
      </c>
      <c r="B368" s="70">
        <v>40078</v>
      </c>
      <c r="C368" s="53" t="s">
        <v>17</v>
      </c>
      <c r="D368" s="53" t="s">
        <v>404</v>
      </c>
      <c r="E368" s="54"/>
      <c r="F368" s="54">
        <v>1650</v>
      </c>
      <c r="G368" s="55">
        <v>-1650</v>
      </c>
    </row>
    <row r="369" spans="1:8" ht="12">
      <c r="A369" s="51">
        <f t="shared" si="9"/>
        <v>364</v>
      </c>
      <c r="B369" s="70">
        <v>40078</v>
      </c>
      <c r="C369" s="53" t="s">
        <v>17</v>
      </c>
      <c r="D369" s="53" t="s">
        <v>438</v>
      </c>
      <c r="E369" s="54"/>
      <c r="F369" s="54">
        <v>2300</v>
      </c>
      <c r="G369" s="55">
        <v>-2300</v>
      </c>
      <c r="H369" s="1" t="s">
        <v>447</v>
      </c>
    </row>
    <row r="370" spans="1:9" ht="12">
      <c r="A370" s="51">
        <f t="shared" si="9"/>
        <v>365</v>
      </c>
      <c r="B370" s="70">
        <v>40083</v>
      </c>
      <c r="C370" s="53" t="s">
        <v>15</v>
      </c>
      <c r="D370" s="53" t="s">
        <v>430</v>
      </c>
      <c r="E370" s="54">
        <v>7800</v>
      </c>
      <c r="F370" s="54"/>
      <c r="G370" s="55"/>
      <c r="H370" s="1" t="s">
        <v>445</v>
      </c>
      <c r="I370" s="99" t="s">
        <v>148</v>
      </c>
    </row>
    <row r="371" spans="1:7" ht="12">
      <c r="A371" s="51">
        <f t="shared" si="9"/>
        <v>366</v>
      </c>
      <c r="B371" s="70">
        <v>40083</v>
      </c>
      <c r="C371" s="53" t="s">
        <v>143</v>
      </c>
      <c r="D371" s="53" t="s">
        <v>167</v>
      </c>
      <c r="E371" s="54"/>
      <c r="F371" s="54">
        <v>2800</v>
      </c>
      <c r="G371" s="55"/>
    </row>
    <row r="372" spans="1:7" ht="12">
      <c r="A372" s="51">
        <f t="shared" si="9"/>
        <v>367</v>
      </c>
      <c r="B372" s="70">
        <v>40083</v>
      </c>
      <c r="C372" s="53" t="s">
        <v>17</v>
      </c>
      <c r="D372" s="53" t="s">
        <v>302</v>
      </c>
      <c r="E372" s="54"/>
      <c r="F372" s="54">
        <v>4125</v>
      </c>
      <c r="G372" s="55">
        <v>-4125</v>
      </c>
    </row>
    <row r="373" spans="1:9" ht="12">
      <c r="A373" s="51">
        <f t="shared" si="9"/>
        <v>368</v>
      </c>
      <c r="B373" s="70">
        <v>40089</v>
      </c>
      <c r="C373" s="53" t="s">
        <v>15</v>
      </c>
      <c r="D373" s="53" t="s">
        <v>449</v>
      </c>
      <c r="E373" s="54">
        <v>7200</v>
      </c>
      <c r="F373" s="54"/>
      <c r="G373" s="55"/>
      <c r="H373" s="1" t="s">
        <v>446</v>
      </c>
      <c r="I373" s="71"/>
    </row>
    <row r="374" spans="1:9" ht="12">
      <c r="A374" s="51">
        <f t="shared" si="9"/>
        <v>369</v>
      </c>
      <c r="B374" s="70">
        <v>40089</v>
      </c>
      <c r="C374" s="53" t="s">
        <v>143</v>
      </c>
      <c r="D374" s="53" t="s">
        <v>327</v>
      </c>
      <c r="E374" s="54"/>
      <c r="F374" s="54">
        <v>1100</v>
      </c>
      <c r="G374" s="55"/>
      <c r="I374" s="71"/>
    </row>
    <row r="375" spans="1:7" ht="12">
      <c r="A375" s="51">
        <f t="shared" si="9"/>
        <v>370</v>
      </c>
      <c r="B375" s="70">
        <v>40089</v>
      </c>
      <c r="C375" s="53" t="s">
        <v>17</v>
      </c>
      <c r="D375" s="53" t="s">
        <v>331</v>
      </c>
      <c r="E375" s="54"/>
      <c r="F375" s="54">
        <v>3300</v>
      </c>
      <c r="G375" s="55">
        <v>-3300</v>
      </c>
    </row>
    <row r="376" spans="1:7" ht="12">
      <c r="A376" s="51">
        <f t="shared" si="9"/>
        <v>371</v>
      </c>
      <c r="B376" s="70">
        <v>40092</v>
      </c>
      <c r="C376" s="53" t="s">
        <v>6</v>
      </c>
      <c r="D376" s="53" t="s">
        <v>434</v>
      </c>
      <c r="E376" s="54"/>
      <c r="F376" s="54"/>
      <c r="G376" s="55">
        <v>33000</v>
      </c>
    </row>
    <row r="377" spans="1:7" ht="12">
      <c r="A377" s="51">
        <f t="shared" si="9"/>
        <v>372</v>
      </c>
      <c r="B377" s="70">
        <v>40092</v>
      </c>
      <c r="C377" s="53" t="s">
        <v>195</v>
      </c>
      <c r="D377" s="53" t="s">
        <v>194</v>
      </c>
      <c r="E377" s="54"/>
      <c r="F377" s="54">
        <v>100</v>
      </c>
      <c r="G377" s="55"/>
    </row>
    <row r="378" spans="1:8" ht="12">
      <c r="A378" s="51">
        <f t="shared" si="9"/>
        <v>373</v>
      </c>
      <c r="B378" s="70">
        <v>40096</v>
      </c>
      <c r="C378" s="53" t="s">
        <v>15</v>
      </c>
      <c r="D378" s="53" t="s">
        <v>431</v>
      </c>
      <c r="E378" s="54">
        <v>13650</v>
      </c>
      <c r="F378" s="54"/>
      <c r="G378" s="55"/>
      <c r="H378" s="1" t="s">
        <v>444</v>
      </c>
    </row>
    <row r="379" spans="1:7" ht="12">
      <c r="A379" s="51">
        <f t="shared" si="9"/>
        <v>374</v>
      </c>
      <c r="B379" s="70">
        <v>40096</v>
      </c>
      <c r="C379" s="53" t="s">
        <v>143</v>
      </c>
      <c r="D379" s="53" t="s">
        <v>297</v>
      </c>
      <c r="E379" s="54"/>
      <c r="F379" s="54">
        <v>900</v>
      </c>
      <c r="G379" s="55"/>
    </row>
    <row r="380" spans="1:7" ht="12">
      <c r="A380" s="51">
        <f t="shared" si="9"/>
        <v>375</v>
      </c>
      <c r="B380" s="70">
        <v>40096</v>
      </c>
      <c r="C380" s="53" t="s">
        <v>17</v>
      </c>
      <c r="D380" s="53" t="s">
        <v>331</v>
      </c>
      <c r="E380" s="54"/>
      <c r="F380" s="54">
        <v>3300</v>
      </c>
      <c r="G380" s="55">
        <v>-3300</v>
      </c>
    </row>
    <row r="381" spans="1:9" ht="12">
      <c r="A381" s="51">
        <f t="shared" si="9"/>
        <v>376</v>
      </c>
      <c r="B381" s="70">
        <v>40097</v>
      </c>
      <c r="C381" s="53" t="s">
        <v>143</v>
      </c>
      <c r="D381" s="53" t="s">
        <v>327</v>
      </c>
      <c r="E381" s="54"/>
      <c r="F381" s="54">
        <v>1100</v>
      </c>
      <c r="G381" s="55"/>
      <c r="H381" s="1" t="s">
        <v>432</v>
      </c>
      <c r="I381" s="99" t="s">
        <v>148</v>
      </c>
    </row>
    <row r="382" spans="1:8" ht="12">
      <c r="A382" s="51">
        <f t="shared" si="9"/>
        <v>377</v>
      </c>
      <c r="B382" s="70">
        <v>40103</v>
      </c>
      <c r="C382" s="53" t="s">
        <v>15</v>
      </c>
      <c r="D382" s="53" t="s">
        <v>346</v>
      </c>
      <c r="E382" s="54">
        <v>10800</v>
      </c>
      <c r="F382" s="54"/>
      <c r="G382" s="55"/>
      <c r="H382" s="1" t="s">
        <v>444</v>
      </c>
    </row>
    <row r="383" spans="1:7" ht="12">
      <c r="A383" s="51">
        <f t="shared" si="9"/>
        <v>378</v>
      </c>
      <c r="B383" s="70">
        <v>40103</v>
      </c>
      <c r="C383" s="53" t="s">
        <v>143</v>
      </c>
      <c r="D383" s="53" t="s">
        <v>370</v>
      </c>
      <c r="E383" s="54"/>
      <c r="F383" s="54">
        <v>3660</v>
      </c>
      <c r="G383" s="55"/>
    </row>
    <row r="384" spans="1:7" ht="12">
      <c r="A384" s="51">
        <f t="shared" si="9"/>
        <v>379</v>
      </c>
      <c r="B384" s="70">
        <v>40103</v>
      </c>
      <c r="C384" s="53" t="s">
        <v>17</v>
      </c>
      <c r="D384" s="53" t="s">
        <v>331</v>
      </c>
      <c r="E384" s="54"/>
      <c r="F384" s="54">
        <v>3300</v>
      </c>
      <c r="G384" s="55">
        <v>-3300</v>
      </c>
    </row>
    <row r="385" spans="1:8" ht="12">
      <c r="A385" s="51">
        <f t="shared" si="9"/>
        <v>380</v>
      </c>
      <c r="B385" s="70">
        <v>40110</v>
      </c>
      <c r="C385" s="53" t="s">
        <v>15</v>
      </c>
      <c r="D385" s="53" t="s">
        <v>441</v>
      </c>
      <c r="E385" s="54">
        <v>18000</v>
      </c>
      <c r="F385" s="54"/>
      <c r="G385" s="55"/>
      <c r="H385" s="1" t="s">
        <v>444</v>
      </c>
    </row>
    <row r="386" spans="1:7" ht="12">
      <c r="A386" s="51">
        <f t="shared" si="9"/>
        <v>381</v>
      </c>
      <c r="B386" s="70">
        <v>40110</v>
      </c>
      <c r="C386" s="53" t="s">
        <v>143</v>
      </c>
      <c r="D386" s="53" t="s">
        <v>288</v>
      </c>
      <c r="E386" s="54"/>
      <c r="F386" s="54">
        <v>1900</v>
      </c>
      <c r="G386" s="55"/>
    </row>
    <row r="387" spans="1:7" ht="12">
      <c r="A387" s="51">
        <f t="shared" si="9"/>
        <v>382</v>
      </c>
      <c r="B387" s="70">
        <v>40110</v>
      </c>
      <c r="C387" s="53" t="s">
        <v>17</v>
      </c>
      <c r="D387" s="53" t="s">
        <v>348</v>
      </c>
      <c r="E387" s="54"/>
      <c r="F387" s="54">
        <v>6600</v>
      </c>
      <c r="G387" s="55">
        <v>-6600</v>
      </c>
    </row>
    <row r="388" spans="1:8" s="114" customFormat="1" ht="12">
      <c r="A388" s="51">
        <f t="shared" si="9"/>
        <v>383</v>
      </c>
      <c r="B388" s="70">
        <v>40117</v>
      </c>
      <c r="C388" s="53" t="s">
        <v>15</v>
      </c>
      <c r="D388" s="53" t="s">
        <v>433</v>
      </c>
      <c r="E388" s="54">
        <v>12300</v>
      </c>
      <c r="F388" s="54"/>
      <c r="G388" s="55"/>
      <c r="H388" s="53" t="s">
        <v>446</v>
      </c>
    </row>
    <row r="389" spans="1:7" ht="12">
      <c r="A389" s="51">
        <f t="shared" si="9"/>
        <v>384</v>
      </c>
      <c r="B389" s="70">
        <v>40117</v>
      </c>
      <c r="C389" s="53" t="s">
        <v>143</v>
      </c>
      <c r="D389" s="53" t="s">
        <v>167</v>
      </c>
      <c r="E389" s="54"/>
      <c r="F389" s="54">
        <v>2800</v>
      </c>
      <c r="G389" s="55"/>
    </row>
    <row r="390" spans="1:7" ht="12">
      <c r="A390" s="51">
        <f t="shared" si="9"/>
        <v>385</v>
      </c>
      <c r="B390" s="70">
        <v>40117</v>
      </c>
      <c r="C390" s="53" t="s">
        <v>17</v>
      </c>
      <c r="D390" s="53" t="s">
        <v>331</v>
      </c>
      <c r="E390" s="54"/>
      <c r="F390" s="54">
        <v>3300</v>
      </c>
      <c r="G390" s="55">
        <v>-3300</v>
      </c>
    </row>
    <row r="391" spans="1:8" ht="12">
      <c r="A391" s="51">
        <f t="shared" si="9"/>
        <v>386</v>
      </c>
      <c r="B391" s="70">
        <v>40124</v>
      </c>
      <c r="C391" s="53" t="s">
        <v>15</v>
      </c>
      <c r="D391" s="53" t="s">
        <v>448</v>
      </c>
      <c r="E391" s="54">
        <v>10800</v>
      </c>
      <c r="F391" s="54"/>
      <c r="G391" s="55"/>
      <c r="H391" s="1" t="s">
        <v>463</v>
      </c>
    </row>
    <row r="392" spans="1:7" ht="12">
      <c r="A392" s="51">
        <f t="shared" si="9"/>
        <v>387</v>
      </c>
      <c r="B392" s="70">
        <v>40124</v>
      </c>
      <c r="C392" s="53" t="s">
        <v>143</v>
      </c>
      <c r="D392" s="53" t="s">
        <v>327</v>
      </c>
      <c r="E392" s="54"/>
      <c r="F392" s="54">
        <v>1100</v>
      </c>
      <c r="G392" s="55"/>
    </row>
    <row r="393" spans="1:7" ht="12">
      <c r="A393" s="51">
        <f t="shared" si="9"/>
        <v>388</v>
      </c>
      <c r="B393" s="70">
        <v>40124</v>
      </c>
      <c r="C393" s="53" t="s">
        <v>17</v>
      </c>
      <c r="D393" s="53" t="s">
        <v>343</v>
      </c>
      <c r="E393" s="54"/>
      <c r="F393" s="54">
        <v>4950</v>
      </c>
      <c r="G393" s="55">
        <v>-4950</v>
      </c>
    </row>
    <row r="394" spans="1:9" ht="12">
      <c r="A394" s="51">
        <f t="shared" si="9"/>
        <v>389</v>
      </c>
      <c r="B394" s="70">
        <v>40131</v>
      </c>
      <c r="C394" s="53" t="s">
        <v>15</v>
      </c>
      <c r="D394" s="53" t="s">
        <v>452</v>
      </c>
      <c r="E394" s="54">
        <v>14250</v>
      </c>
      <c r="F394" s="54"/>
      <c r="G394" s="55"/>
      <c r="H394" s="1" t="s">
        <v>466</v>
      </c>
      <c r="I394" s="99" t="s">
        <v>148</v>
      </c>
    </row>
    <row r="395" spans="1:7" ht="12">
      <c r="A395" s="51">
        <f t="shared" si="9"/>
        <v>390</v>
      </c>
      <c r="B395" s="70">
        <v>40131</v>
      </c>
      <c r="C395" s="53" t="s">
        <v>143</v>
      </c>
      <c r="D395" s="53" t="s">
        <v>297</v>
      </c>
      <c r="E395" s="54"/>
      <c r="F395" s="54">
        <v>900</v>
      </c>
      <c r="G395" s="55"/>
    </row>
    <row r="396" spans="1:7" ht="12">
      <c r="A396" s="51">
        <f t="shared" si="9"/>
        <v>391</v>
      </c>
      <c r="B396" s="70">
        <v>40131</v>
      </c>
      <c r="C396" s="53" t="s">
        <v>17</v>
      </c>
      <c r="D396" s="53" t="s">
        <v>343</v>
      </c>
      <c r="E396" s="54"/>
      <c r="F396" s="54">
        <v>4950</v>
      </c>
      <c r="G396" s="55">
        <v>-4950</v>
      </c>
    </row>
    <row r="397" spans="1:7" ht="12">
      <c r="A397" s="51">
        <f t="shared" si="9"/>
        <v>392</v>
      </c>
      <c r="B397" s="70">
        <v>40135</v>
      </c>
      <c r="C397" s="53" t="s">
        <v>6</v>
      </c>
      <c r="D397" s="53" t="s">
        <v>434</v>
      </c>
      <c r="E397" s="54"/>
      <c r="F397" s="54"/>
      <c r="G397" s="55">
        <v>33000</v>
      </c>
    </row>
    <row r="398" spans="1:7" ht="12">
      <c r="A398" s="51">
        <f aca="true" t="shared" si="10" ref="A398:A406">IF(B398="","",A397+1)</f>
        <v>393</v>
      </c>
      <c r="B398" s="70">
        <v>40135</v>
      </c>
      <c r="C398" s="53" t="s">
        <v>195</v>
      </c>
      <c r="D398" s="53" t="s">
        <v>194</v>
      </c>
      <c r="E398" s="54"/>
      <c r="F398" s="54">
        <v>100</v>
      </c>
      <c r="G398" s="55"/>
    </row>
    <row r="399" spans="1:7" ht="12">
      <c r="A399" s="51">
        <f t="shared" si="9"/>
        <v>394</v>
      </c>
      <c r="B399" s="70">
        <v>40136</v>
      </c>
      <c r="C399" s="53" t="s">
        <v>145</v>
      </c>
      <c r="D399" s="53" t="s">
        <v>258</v>
      </c>
      <c r="E399" s="64" t="s">
        <v>148</v>
      </c>
      <c r="F399" s="54">
        <v>530</v>
      </c>
      <c r="G399" s="55"/>
    </row>
    <row r="400" spans="1:9" s="114" customFormat="1" ht="12">
      <c r="A400" s="51">
        <f t="shared" si="10"/>
        <v>395</v>
      </c>
      <c r="B400" s="70">
        <v>40138</v>
      </c>
      <c r="C400" s="53" t="s">
        <v>15</v>
      </c>
      <c r="D400" s="53" t="s">
        <v>459</v>
      </c>
      <c r="E400" s="54">
        <v>17250</v>
      </c>
      <c r="F400" s="54"/>
      <c r="G400" s="55"/>
      <c r="H400" s="53" t="s">
        <v>467</v>
      </c>
      <c r="I400" s="115" t="s">
        <v>148</v>
      </c>
    </row>
    <row r="401" spans="1:7" ht="12">
      <c r="A401" s="51">
        <f t="shared" si="9"/>
        <v>396</v>
      </c>
      <c r="B401" s="70">
        <v>40138</v>
      </c>
      <c r="C401" s="53" t="s">
        <v>143</v>
      </c>
      <c r="D401" s="53" t="s">
        <v>450</v>
      </c>
      <c r="E401" s="54"/>
      <c r="F401" s="54">
        <v>5000</v>
      </c>
      <c r="G401" s="55"/>
    </row>
    <row r="402" spans="1:7" ht="12">
      <c r="A402" s="51">
        <f t="shared" si="10"/>
        <v>397</v>
      </c>
      <c r="B402" s="70">
        <v>40138</v>
      </c>
      <c r="C402" s="53" t="s">
        <v>17</v>
      </c>
      <c r="D402" s="53" t="s">
        <v>455</v>
      </c>
      <c r="E402" s="54"/>
      <c r="F402" s="54">
        <v>8250</v>
      </c>
      <c r="G402" s="55">
        <v>-8250</v>
      </c>
    </row>
    <row r="403" spans="1:7" ht="12">
      <c r="A403" s="51">
        <f t="shared" si="9"/>
        <v>398</v>
      </c>
      <c r="B403" s="70">
        <v>40139</v>
      </c>
      <c r="C403" s="53" t="s">
        <v>15</v>
      </c>
      <c r="D403" s="53" t="s">
        <v>451</v>
      </c>
      <c r="E403" s="54">
        <v>5550</v>
      </c>
      <c r="F403" s="54"/>
      <c r="G403" s="55"/>
    </row>
    <row r="404" spans="1:7" ht="12">
      <c r="A404" s="51">
        <f t="shared" si="10"/>
        <v>399</v>
      </c>
      <c r="B404" s="70">
        <v>40139</v>
      </c>
      <c r="C404" s="53" t="s">
        <v>143</v>
      </c>
      <c r="D404" s="53" t="s">
        <v>327</v>
      </c>
      <c r="E404" s="54"/>
      <c r="F404" s="54">
        <v>1100</v>
      </c>
      <c r="G404" s="55"/>
    </row>
    <row r="405" spans="1:7" ht="12">
      <c r="A405" s="51">
        <f t="shared" si="9"/>
        <v>400</v>
      </c>
      <c r="B405" s="70">
        <v>40139</v>
      </c>
      <c r="C405" s="53" t="s">
        <v>17</v>
      </c>
      <c r="D405" s="53" t="s">
        <v>331</v>
      </c>
      <c r="E405" s="54"/>
      <c r="F405" s="54">
        <v>3300</v>
      </c>
      <c r="G405" s="55">
        <v>-3300</v>
      </c>
    </row>
    <row r="406" spans="1:8" ht="12">
      <c r="A406" s="51">
        <f t="shared" si="10"/>
        <v>401</v>
      </c>
      <c r="B406" s="70">
        <v>40139</v>
      </c>
      <c r="C406" s="53" t="s">
        <v>150</v>
      </c>
      <c r="D406" s="53" t="s">
        <v>453</v>
      </c>
      <c r="E406" s="54"/>
      <c r="F406" s="54">
        <v>4950</v>
      </c>
      <c r="G406" s="55">
        <v>-4950</v>
      </c>
      <c r="H406" s="1" t="s">
        <v>454</v>
      </c>
    </row>
    <row r="407" spans="1:8" ht="12">
      <c r="A407" s="51">
        <f t="shared" si="9"/>
        <v>402</v>
      </c>
      <c r="B407" s="70">
        <v>40142</v>
      </c>
      <c r="C407" s="53" t="s">
        <v>150</v>
      </c>
      <c r="D407" s="53" t="s">
        <v>456</v>
      </c>
      <c r="E407" s="54"/>
      <c r="F407" s="54">
        <v>1650</v>
      </c>
      <c r="G407" s="55">
        <v>-1650</v>
      </c>
      <c r="H407" s="1" t="s">
        <v>457</v>
      </c>
    </row>
    <row r="408" spans="1:9" s="114" customFormat="1" ht="12">
      <c r="A408" s="51">
        <f t="shared" si="9"/>
        <v>403</v>
      </c>
      <c r="B408" s="70">
        <v>40145</v>
      </c>
      <c r="C408" s="53" t="s">
        <v>15</v>
      </c>
      <c r="D408" s="53" t="s">
        <v>460</v>
      </c>
      <c r="E408" s="54">
        <v>9450</v>
      </c>
      <c r="F408" s="54"/>
      <c r="G408" s="55"/>
      <c r="H408" s="53"/>
      <c r="I408" s="115" t="s">
        <v>148</v>
      </c>
    </row>
    <row r="409" spans="1:7" ht="12">
      <c r="A409" s="51">
        <f aca="true" t="shared" si="11" ref="A409:A428">IF(B409="","",A408+1)</f>
        <v>404</v>
      </c>
      <c r="B409" s="70">
        <v>40145</v>
      </c>
      <c r="C409" s="53" t="s">
        <v>143</v>
      </c>
      <c r="D409" s="53" t="s">
        <v>167</v>
      </c>
      <c r="E409" s="54"/>
      <c r="F409" s="54">
        <v>2800</v>
      </c>
      <c r="G409" s="55"/>
    </row>
    <row r="410" spans="1:7" ht="12">
      <c r="A410" s="51">
        <f t="shared" si="11"/>
        <v>405</v>
      </c>
      <c r="B410" s="70">
        <v>40145</v>
      </c>
      <c r="C410" s="53" t="s">
        <v>17</v>
      </c>
      <c r="D410" s="53" t="s">
        <v>343</v>
      </c>
      <c r="E410" s="54"/>
      <c r="F410" s="54">
        <v>4950</v>
      </c>
      <c r="G410" s="55">
        <v>-4950</v>
      </c>
    </row>
    <row r="411" spans="1:8" ht="12">
      <c r="A411" s="51">
        <f t="shared" si="11"/>
        <v>406</v>
      </c>
      <c r="B411" s="70">
        <v>40153</v>
      </c>
      <c r="C411" s="53" t="s">
        <v>15</v>
      </c>
      <c r="D411" s="53" t="s">
        <v>461</v>
      </c>
      <c r="E411" s="54">
        <v>8550</v>
      </c>
      <c r="F411" s="54"/>
      <c r="G411" s="55"/>
      <c r="H411" s="1" t="s">
        <v>465</v>
      </c>
    </row>
    <row r="412" spans="1:7" ht="12">
      <c r="A412" s="51">
        <f t="shared" si="11"/>
        <v>407</v>
      </c>
      <c r="B412" s="70">
        <v>40153</v>
      </c>
      <c r="C412" s="53" t="s">
        <v>143</v>
      </c>
      <c r="D412" s="53" t="s">
        <v>167</v>
      </c>
      <c r="E412" s="54"/>
      <c r="F412" s="54">
        <v>2800</v>
      </c>
      <c r="G412" s="55"/>
    </row>
    <row r="413" spans="1:7" ht="12">
      <c r="A413" s="51">
        <f t="shared" si="11"/>
        <v>408</v>
      </c>
      <c r="B413" s="70">
        <v>40153</v>
      </c>
      <c r="C413" s="53" t="s">
        <v>17</v>
      </c>
      <c r="D413" s="53" t="s">
        <v>484</v>
      </c>
      <c r="E413" s="54"/>
      <c r="F413" s="54">
        <v>4125</v>
      </c>
      <c r="G413" s="55">
        <v>-4125</v>
      </c>
    </row>
    <row r="414" spans="1:8" ht="12">
      <c r="A414" s="51">
        <f t="shared" si="11"/>
        <v>409</v>
      </c>
      <c r="B414" s="70">
        <v>40159</v>
      </c>
      <c r="C414" s="53" t="s">
        <v>15</v>
      </c>
      <c r="D414" s="53" t="s">
        <v>462</v>
      </c>
      <c r="E414" s="54">
        <v>3900</v>
      </c>
      <c r="F414" s="54"/>
      <c r="G414" s="55"/>
      <c r="H414" s="1" t="s">
        <v>464</v>
      </c>
    </row>
    <row r="415" spans="1:7" ht="12">
      <c r="A415" s="51">
        <f t="shared" si="11"/>
        <v>410</v>
      </c>
      <c r="B415" s="70">
        <v>40159</v>
      </c>
      <c r="C415" s="53" t="s">
        <v>143</v>
      </c>
      <c r="D415" s="53" t="s">
        <v>392</v>
      </c>
      <c r="E415" s="54"/>
      <c r="F415" s="54">
        <v>1830</v>
      </c>
      <c r="G415" s="55"/>
    </row>
    <row r="416" spans="1:7" ht="12">
      <c r="A416" s="51">
        <f t="shared" si="11"/>
        <v>411</v>
      </c>
      <c r="B416" s="70">
        <v>40159</v>
      </c>
      <c r="C416" s="53" t="s">
        <v>17</v>
      </c>
      <c r="D416" s="53" t="s">
        <v>385</v>
      </c>
      <c r="E416" s="54"/>
      <c r="F416" s="54">
        <v>2475</v>
      </c>
      <c r="G416" s="55">
        <v>-2475</v>
      </c>
    </row>
    <row r="417" spans="1:8" ht="12">
      <c r="A417" s="51">
        <f t="shared" si="11"/>
        <v>412</v>
      </c>
      <c r="B417" s="70">
        <v>40160</v>
      </c>
      <c r="C417" s="53" t="s">
        <v>15</v>
      </c>
      <c r="D417" s="53" t="s">
        <v>263</v>
      </c>
      <c r="E417" s="54">
        <v>3600</v>
      </c>
      <c r="F417" s="54"/>
      <c r="G417" s="55"/>
      <c r="H417" s="1" t="s">
        <v>464</v>
      </c>
    </row>
    <row r="418" spans="1:7" ht="12">
      <c r="A418" s="51">
        <f t="shared" si="11"/>
        <v>413</v>
      </c>
      <c r="B418" s="70">
        <v>40160</v>
      </c>
      <c r="C418" s="53" t="s">
        <v>143</v>
      </c>
      <c r="D418" s="53" t="s">
        <v>392</v>
      </c>
      <c r="E418" s="54"/>
      <c r="F418" s="54">
        <v>1830</v>
      </c>
      <c r="G418" s="55"/>
    </row>
    <row r="419" spans="1:7" ht="12">
      <c r="A419" s="51">
        <f t="shared" si="11"/>
        <v>414</v>
      </c>
      <c r="B419" s="70">
        <v>40160</v>
      </c>
      <c r="C419" s="53" t="s">
        <v>17</v>
      </c>
      <c r="D419" s="53" t="s">
        <v>385</v>
      </c>
      <c r="E419" s="54"/>
      <c r="F419" s="54">
        <v>2475</v>
      </c>
      <c r="G419" s="55">
        <v>-2475</v>
      </c>
    </row>
    <row r="420" spans="1:9" s="114" customFormat="1" ht="12">
      <c r="A420" s="51">
        <f t="shared" si="11"/>
        <v>415</v>
      </c>
      <c r="B420" s="70">
        <v>40166</v>
      </c>
      <c r="C420" s="53" t="s">
        <v>15</v>
      </c>
      <c r="D420" s="53" t="s">
        <v>468</v>
      </c>
      <c r="E420" s="54">
        <v>10650</v>
      </c>
      <c r="F420" s="54"/>
      <c r="G420" s="55"/>
      <c r="H420" s="1" t="s">
        <v>474</v>
      </c>
      <c r="I420" s="115" t="s">
        <v>148</v>
      </c>
    </row>
    <row r="421" spans="1:7" ht="12">
      <c r="A421" s="51">
        <f t="shared" si="11"/>
        <v>416</v>
      </c>
      <c r="B421" s="70">
        <v>40166</v>
      </c>
      <c r="C421" s="53" t="s">
        <v>143</v>
      </c>
      <c r="D421" s="53" t="s">
        <v>107</v>
      </c>
      <c r="E421" s="54"/>
      <c r="F421" s="54">
        <v>2500</v>
      </c>
      <c r="G421" s="55"/>
    </row>
    <row r="422" spans="1:7" ht="12">
      <c r="A422" s="51">
        <f t="shared" si="11"/>
        <v>417</v>
      </c>
      <c r="B422" s="70">
        <v>40166</v>
      </c>
      <c r="C422" s="53" t="s">
        <v>17</v>
      </c>
      <c r="D422" s="53" t="s">
        <v>302</v>
      </c>
      <c r="E422" s="54"/>
      <c r="F422" s="54">
        <v>4125</v>
      </c>
      <c r="G422" s="55">
        <v>-4125</v>
      </c>
    </row>
    <row r="423" spans="1:9" ht="12">
      <c r="A423" s="51">
        <f t="shared" si="11"/>
        <v>418</v>
      </c>
      <c r="B423" s="70">
        <v>40173</v>
      </c>
      <c r="C423" s="53" t="s">
        <v>15</v>
      </c>
      <c r="D423" s="53" t="s">
        <v>469</v>
      </c>
      <c r="E423" s="54">
        <v>10200</v>
      </c>
      <c r="F423" s="54"/>
      <c r="G423" s="55"/>
      <c r="H423" s="1" t="s">
        <v>474</v>
      </c>
      <c r="I423" s="99" t="s">
        <v>148</v>
      </c>
    </row>
    <row r="424" spans="1:7" ht="12">
      <c r="A424" s="51">
        <f t="shared" si="11"/>
        <v>419</v>
      </c>
      <c r="B424" s="70">
        <v>40173</v>
      </c>
      <c r="C424" s="53" t="s">
        <v>143</v>
      </c>
      <c r="D424" s="53" t="s">
        <v>297</v>
      </c>
      <c r="E424" s="54"/>
      <c r="F424" s="54">
        <v>900</v>
      </c>
      <c r="G424" s="55"/>
    </row>
    <row r="425" spans="1:7" ht="12">
      <c r="A425" s="51">
        <f t="shared" si="11"/>
        <v>420</v>
      </c>
      <c r="B425" s="70">
        <v>40173</v>
      </c>
      <c r="C425" s="53" t="s">
        <v>17</v>
      </c>
      <c r="D425" s="53" t="s">
        <v>302</v>
      </c>
      <c r="E425" s="54"/>
      <c r="F425" s="54">
        <v>4125</v>
      </c>
      <c r="G425" s="55">
        <v>-4125</v>
      </c>
    </row>
    <row r="426" spans="1:7" ht="12">
      <c r="A426" s="51">
        <f t="shared" si="11"/>
        <v>421</v>
      </c>
      <c r="B426" s="52">
        <v>40173</v>
      </c>
      <c r="C426" s="53" t="s">
        <v>272</v>
      </c>
      <c r="D426" s="53" t="s">
        <v>470</v>
      </c>
      <c r="E426" s="54"/>
      <c r="F426" s="54">
        <v>71381</v>
      </c>
      <c r="G426" s="55"/>
    </row>
    <row r="427" spans="1:7" ht="12">
      <c r="A427" s="51">
        <f t="shared" si="11"/>
        <v>422</v>
      </c>
      <c r="B427" s="70">
        <v>40175</v>
      </c>
      <c r="C427" s="53" t="s">
        <v>6</v>
      </c>
      <c r="D427" s="53" t="s">
        <v>471</v>
      </c>
      <c r="E427" s="54"/>
      <c r="F427" s="54"/>
      <c r="G427" s="55">
        <v>33000</v>
      </c>
    </row>
    <row r="428" spans="1:7" ht="12">
      <c r="A428" s="51">
        <f t="shared" si="11"/>
        <v>423</v>
      </c>
      <c r="B428" s="70">
        <v>40184</v>
      </c>
      <c r="C428" s="53" t="s">
        <v>145</v>
      </c>
      <c r="D428" s="53" t="s">
        <v>472</v>
      </c>
      <c r="E428" s="64" t="s">
        <v>148</v>
      </c>
      <c r="F428" s="54">
        <v>540</v>
      </c>
      <c r="G428" s="55"/>
    </row>
    <row r="429" spans="1:8" ht="12">
      <c r="A429" s="51">
        <f aca="true" t="shared" si="12" ref="A429:A435">IF(B429="","",A428+1)</f>
        <v>424</v>
      </c>
      <c r="B429" s="70">
        <v>40188</v>
      </c>
      <c r="C429" s="53" t="s">
        <v>15</v>
      </c>
      <c r="D429" s="53" t="s">
        <v>483</v>
      </c>
      <c r="E429" s="54">
        <v>7650</v>
      </c>
      <c r="F429" s="54"/>
      <c r="G429" s="55"/>
      <c r="H429" s="1" t="s">
        <v>474</v>
      </c>
    </row>
    <row r="430" spans="1:7" ht="12">
      <c r="A430" s="51">
        <f t="shared" si="12"/>
        <v>425</v>
      </c>
      <c r="B430" s="70">
        <v>40188</v>
      </c>
      <c r="C430" s="53" t="s">
        <v>143</v>
      </c>
      <c r="D430" s="53" t="s">
        <v>370</v>
      </c>
      <c r="E430" s="54"/>
      <c r="F430" s="54">
        <v>3660</v>
      </c>
      <c r="G430" s="55"/>
    </row>
    <row r="431" spans="1:7" ht="12">
      <c r="A431" s="51">
        <f t="shared" si="12"/>
        <v>426</v>
      </c>
      <c r="B431" s="70">
        <v>40188</v>
      </c>
      <c r="C431" s="53" t="s">
        <v>17</v>
      </c>
      <c r="D431" s="53" t="s">
        <v>343</v>
      </c>
      <c r="E431" s="54"/>
      <c r="F431" s="54">
        <v>4950</v>
      </c>
      <c r="G431" s="55">
        <v>-4950</v>
      </c>
    </row>
    <row r="432" spans="1:8" ht="12">
      <c r="A432" s="51">
        <f t="shared" si="12"/>
        <v>427</v>
      </c>
      <c r="B432" s="70">
        <v>40189</v>
      </c>
      <c r="C432" s="53" t="s">
        <v>150</v>
      </c>
      <c r="D432" s="53" t="s">
        <v>453</v>
      </c>
      <c r="E432" s="54"/>
      <c r="F432" s="54">
        <v>4950</v>
      </c>
      <c r="G432" s="55">
        <v>-4950</v>
      </c>
      <c r="H432" s="1" t="s">
        <v>477</v>
      </c>
    </row>
    <row r="433" spans="1:8" ht="12">
      <c r="A433" s="51">
        <f t="shared" si="12"/>
        <v>428</v>
      </c>
      <c r="B433" s="70">
        <v>40194</v>
      </c>
      <c r="C433" s="53" t="s">
        <v>15</v>
      </c>
      <c r="D433" s="53" t="s">
        <v>482</v>
      </c>
      <c r="E433" s="54">
        <v>7650</v>
      </c>
      <c r="F433" s="54"/>
      <c r="G433" s="55"/>
      <c r="H433" s="1" t="s">
        <v>474</v>
      </c>
    </row>
    <row r="434" spans="1:7" ht="12">
      <c r="A434" s="51">
        <f t="shared" si="12"/>
        <v>429</v>
      </c>
      <c r="B434" s="70">
        <v>40194</v>
      </c>
      <c r="C434" s="53" t="s">
        <v>143</v>
      </c>
      <c r="D434" s="53" t="s">
        <v>370</v>
      </c>
      <c r="E434" s="54"/>
      <c r="F434" s="54">
        <v>3660</v>
      </c>
      <c r="G434" s="55"/>
    </row>
    <row r="435" spans="1:7" ht="12">
      <c r="A435" s="51">
        <f t="shared" si="12"/>
        <v>430</v>
      </c>
      <c r="B435" s="70">
        <v>40194</v>
      </c>
      <c r="C435" s="53" t="s">
        <v>17</v>
      </c>
      <c r="D435" s="53" t="s">
        <v>343</v>
      </c>
      <c r="E435" s="54"/>
      <c r="F435" s="54">
        <v>4950</v>
      </c>
      <c r="G435" s="55">
        <v>-4950</v>
      </c>
    </row>
    <row r="436" spans="1:9" ht="12">
      <c r="A436" s="51">
        <f aca="true" t="shared" si="13" ref="A436:A448">IF(B436="","",A435+1)</f>
        <v>431</v>
      </c>
      <c r="B436" s="70">
        <v>40195</v>
      </c>
      <c r="C436" s="53" t="s">
        <v>15</v>
      </c>
      <c r="D436" s="53" t="s">
        <v>481</v>
      </c>
      <c r="E436" s="54">
        <v>7650</v>
      </c>
      <c r="F436" s="54"/>
      <c r="G436" s="55"/>
      <c r="H436" s="1" t="s">
        <v>474</v>
      </c>
      <c r="I436" s="99" t="s">
        <v>148</v>
      </c>
    </row>
    <row r="437" spans="1:7" ht="12">
      <c r="A437" s="51">
        <f t="shared" si="13"/>
        <v>432</v>
      </c>
      <c r="B437" s="70">
        <v>40195</v>
      </c>
      <c r="C437" s="53" t="s">
        <v>143</v>
      </c>
      <c r="D437" s="53" t="s">
        <v>297</v>
      </c>
      <c r="E437" s="54"/>
      <c r="F437" s="54">
        <v>900</v>
      </c>
      <c r="G437" s="55"/>
    </row>
    <row r="438" spans="1:7" ht="12">
      <c r="A438" s="51">
        <f t="shared" si="13"/>
        <v>433</v>
      </c>
      <c r="B438" s="70">
        <v>40195</v>
      </c>
      <c r="C438" s="53" t="s">
        <v>17</v>
      </c>
      <c r="D438" s="53" t="s">
        <v>484</v>
      </c>
      <c r="E438" s="54"/>
      <c r="F438" s="54">
        <v>4125</v>
      </c>
      <c r="G438" s="55">
        <v>-4125</v>
      </c>
    </row>
    <row r="439" spans="1:7" ht="12">
      <c r="A439" s="51">
        <f t="shared" si="13"/>
        <v>434</v>
      </c>
      <c r="B439" s="70">
        <v>39835</v>
      </c>
      <c r="C439" s="53" t="s">
        <v>6</v>
      </c>
      <c r="D439" s="53" t="s">
        <v>295</v>
      </c>
      <c r="E439" s="54"/>
      <c r="F439" s="54"/>
      <c r="G439" s="55">
        <v>16500</v>
      </c>
    </row>
    <row r="440" spans="1:9" s="114" customFormat="1" ht="12">
      <c r="A440" s="51">
        <f t="shared" si="13"/>
        <v>435</v>
      </c>
      <c r="B440" s="70">
        <v>40201</v>
      </c>
      <c r="C440" s="53" t="s">
        <v>15</v>
      </c>
      <c r="D440" s="53" t="s">
        <v>478</v>
      </c>
      <c r="E440" s="54">
        <v>7350</v>
      </c>
      <c r="F440" s="54"/>
      <c r="G440" s="55"/>
      <c r="H440" s="1" t="s">
        <v>474</v>
      </c>
      <c r="I440" s="115" t="s">
        <v>148</v>
      </c>
    </row>
    <row r="441" spans="1:8" s="114" customFormat="1" ht="12">
      <c r="A441" s="51">
        <f t="shared" si="13"/>
        <v>436</v>
      </c>
      <c r="B441" s="70">
        <v>40201</v>
      </c>
      <c r="C441" s="53" t="s">
        <v>143</v>
      </c>
      <c r="D441" s="53" t="s">
        <v>327</v>
      </c>
      <c r="E441" s="54"/>
      <c r="F441" s="54">
        <v>700</v>
      </c>
      <c r="G441" s="55"/>
      <c r="H441" s="53"/>
    </row>
    <row r="442" spans="1:8" s="114" customFormat="1" ht="12">
      <c r="A442" s="51">
        <f t="shared" si="13"/>
        <v>437</v>
      </c>
      <c r="B442" s="70">
        <v>40201</v>
      </c>
      <c r="C442" s="53" t="s">
        <v>17</v>
      </c>
      <c r="D442" s="53" t="s">
        <v>382</v>
      </c>
      <c r="E442" s="54"/>
      <c r="F442" s="54">
        <v>4950</v>
      </c>
      <c r="G442" s="55">
        <v>-4950</v>
      </c>
      <c r="H442" s="53"/>
    </row>
    <row r="443" spans="1:9" s="114" customFormat="1" ht="12">
      <c r="A443" s="51">
        <f t="shared" si="13"/>
        <v>438</v>
      </c>
      <c r="B443" s="70">
        <v>40201</v>
      </c>
      <c r="C443" s="53" t="s">
        <v>15</v>
      </c>
      <c r="D443" s="53" t="s">
        <v>479</v>
      </c>
      <c r="E443" s="54">
        <v>12000</v>
      </c>
      <c r="F443" s="54"/>
      <c r="G443" s="55"/>
      <c r="H443" s="1" t="s">
        <v>474</v>
      </c>
      <c r="I443" s="115" t="s">
        <v>148</v>
      </c>
    </row>
    <row r="444" spans="1:8" s="114" customFormat="1" ht="12">
      <c r="A444" s="51">
        <f t="shared" si="13"/>
        <v>439</v>
      </c>
      <c r="B444" s="70">
        <v>40201</v>
      </c>
      <c r="C444" s="53" t="s">
        <v>143</v>
      </c>
      <c r="D444" s="53" t="s">
        <v>297</v>
      </c>
      <c r="E444" s="54"/>
      <c r="F444" s="54">
        <v>900</v>
      </c>
      <c r="G444" s="55"/>
      <c r="H444" s="53"/>
    </row>
    <row r="445" spans="1:8" s="114" customFormat="1" ht="12">
      <c r="A445" s="51">
        <f t="shared" si="13"/>
        <v>440</v>
      </c>
      <c r="B445" s="70">
        <v>40201</v>
      </c>
      <c r="C445" s="53" t="s">
        <v>17</v>
      </c>
      <c r="D445" s="53" t="s">
        <v>382</v>
      </c>
      <c r="E445" s="54"/>
      <c r="F445" s="54">
        <v>4950</v>
      </c>
      <c r="G445" s="55">
        <v>-4950</v>
      </c>
      <c r="H445" s="53"/>
    </row>
    <row r="446" spans="1:9" s="114" customFormat="1" ht="12">
      <c r="A446" s="51">
        <f t="shared" si="13"/>
        <v>441</v>
      </c>
      <c r="B446" s="70">
        <v>40202</v>
      </c>
      <c r="C446" s="53" t="s">
        <v>15</v>
      </c>
      <c r="D446" s="53" t="s">
        <v>480</v>
      </c>
      <c r="E446" s="54">
        <v>7050</v>
      </c>
      <c r="F446" s="54"/>
      <c r="G446" s="55"/>
      <c r="H446" s="1" t="s">
        <v>474</v>
      </c>
      <c r="I446" s="115" t="s">
        <v>148</v>
      </c>
    </row>
    <row r="447" spans="1:8" s="114" customFormat="1" ht="12">
      <c r="A447" s="51">
        <f t="shared" si="13"/>
        <v>442</v>
      </c>
      <c r="B447" s="70">
        <v>40202</v>
      </c>
      <c r="C447" s="53" t="s">
        <v>143</v>
      </c>
      <c r="D447" s="53" t="s">
        <v>297</v>
      </c>
      <c r="E447" s="54"/>
      <c r="F447" s="54">
        <v>900</v>
      </c>
      <c r="G447" s="55"/>
      <c r="H447" s="53"/>
    </row>
    <row r="448" spans="1:8" s="114" customFormat="1" ht="12">
      <c r="A448" s="51">
        <f t="shared" si="13"/>
        <v>443</v>
      </c>
      <c r="B448" s="70">
        <v>40202</v>
      </c>
      <c r="C448" s="53" t="s">
        <v>17</v>
      </c>
      <c r="D448" s="53" t="s">
        <v>382</v>
      </c>
      <c r="E448" s="54"/>
      <c r="F448" s="54">
        <v>4950</v>
      </c>
      <c r="G448" s="55">
        <v>-4950</v>
      </c>
      <c r="H448" s="53"/>
    </row>
    <row r="449" spans="1:8" s="114" customFormat="1" ht="12">
      <c r="A449" s="51">
        <f aca="true" t="shared" si="14" ref="A449:A463">IF(B449="","",A448+1)</f>
        <v>444</v>
      </c>
      <c r="B449" s="70">
        <v>40208</v>
      </c>
      <c r="C449" s="53" t="s">
        <v>15</v>
      </c>
      <c r="D449" s="53" t="s">
        <v>487</v>
      </c>
      <c r="E449" s="54">
        <v>11250</v>
      </c>
      <c r="F449" s="54"/>
      <c r="G449" s="55"/>
      <c r="H449" s="53"/>
    </row>
    <row r="450" spans="1:8" s="114" customFormat="1" ht="12">
      <c r="A450" s="51">
        <f t="shared" si="14"/>
        <v>445</v>
      </c>
      <c r="B450" s="70">
        <v>40208</v>
      </c>
      <c r="C450" s="53" t="s">
        <v>143</v>
      </c>
      <c r="D450" s="53" t="s">
        <v>297</v>
      </c>
      <c r="E450" s="54"/>
      <c r="F450" s="54">
        <v>900</v>
      </c>
      <c r="G450" s="55"/>
      <c r="H450" s="53"/>
    </row>
    <row r="451" spans="1:8" s="114" customFormat="1" ht="12">
      <c r="A451" s="51">
        <f t="shared" si="14"/>
        <v>446</v>
      </c>
      <c r="B451" s="70">
        <v>40208</v>
      </c>
      <c r="C451" s="53" t="s">
        <v>17</v>
      </c>
      <c r="D451" s="53" t="s">
        <v>343</v>
      </c>
      <c r="E451" s="54"/>
      <c r="F451" s="54">
        <v>4950</v>
      </c>
      <c r="G451" s="55">
        <v>-4950</v>
      </c>
      <c r="H451" s="53"/>
    </row>
    <row r="452" spans="1:8" s="114" customFormat="1" ht="12">
      <c r="A452" s="51">
        <f t="shared" si="14"/>
        <v>447</v>
      </c>
      <c r="B452" s="70">
        <v>40209</v>
      </c>
      <c r="C452" s="53" t="s">
        <v>17</v>
      </c>
      <c r="D452" s="53" t="s">
        <v>490</v>
      </c>
      <c r="E452" s="54"/>
      <c r="F452" s="54">
        <v>1650</v>
      </c>
      <c r="G452" s="55">
        <v>-1650</v>
      </c>
      <c r="H452" s="53"/>
    </row>
    <row r="453" spans="1:9" s="114" customFormat="1" ht="12">
      <c r="A453" s="51">
        <f t="shared" si="14"/>
        <v>448</v>
      </c>
      <c r="B453" s="70">
        <v>40209</v>
      </c>
      <c r="C453" s="53" t="s">
        <v>15</v>
      </c>
      <c r="D453" s="53" t="s">
        <v>488</v>
      </c>
      <c r="E453" s="54">
        <v>0</v>
      </c>
      <c r="F453" s="54"/>
      <c r="G453" s="55"/>
      <c r="H453" s="53"/>
      <c r="I453" s="115" t="s">
        <v>148</v>
      </c>
    </row>
    <row r="454" spans="1:8" s="114" customFormat="1" ht="12">
      <c r="A454" s="51">
        <f t="shared" si="14"/>
        <v>449</v>
      </c>
      <c r="B454" s="70">
        <v>40209</v>
      </c>
      <c r="C454" s="53" t="s">
        <v>143</v>
      </c>
      <c r="D454" s="53" t="s">
        <v>327</v>
      </c>
      <c r="E454" s="54"/>
      <c r="F454" s="54">
        <v>1100</v>
      </c>
      <c r="G454" s="55"/>
      <c r="H454" s="53"/>
    </row>
    <row r="455" spans="1:8" s="114" customFormat="1" ht="12">
      <c r="A455" s="51">
        <f t="shared" si="14"/>
        <v>450</v>
      </c>
      <c r="B455" s="70">
        <v>40209</v>
      </c>
      <c r="C455" s="53" t="s">
        <v>17</v>
      </c>
      <c r="D455" s="53" t="s">
        <v>489</v>
      </c>
      <c r="E455" s="54"/>
      <c r="F455" s="54">
        <v>1650</v>
      </c>
      <c r="G455" s="55">
        <v>-1650</v>
      </c>
      <c r="H455" s="53"/>
    </row>
    <row r="456" spans="1:7" ht="12">
      <c r="A456" s="51">
        <f t="shared" si="14"/>
        <v>451</v>
      </c>
      <c r="B456" s="70">
        <v>40215</v>
      </c>
      <c r="C456" s="53" t="s">
        <v>15</v>
      </c>
      <c r="D456" s="53" t="s">
        <v>491</v>
      </c>
      <c r="E456" s="54">
        <v>9900</v>
      </c>
      <c r="F456" s="54"/>
      <c r="G456" s="55"/>
    </row>
    <row r="457" spans="1:7" ht="12">
      <c r="A457" s="51">
        <f t="shared" si="14"/>
        <v>452</v>
      </c>
      <c r="B457" s="70">
        <v>40215</v>
      </c>
      <c r="C457" s="53" t="s">
        <v>143</v>
      </c>
      <c r="D457" s="53" t="s">
        <v>107</v>
      </c>
      <c r="E457" s="54"/>
      <c r="F457" s="54">
        <v>2500</v>
      </c>
      <c r="G457" s="55"/>
    </row>
    <row r="458" spans="1:7" ht="12">
      <c r="A458" s="51">
        <f t="shared" si="14"/>
        <v>453</v>
      </c>
      <c r="B458" s="70">
        <v>40215</v>
      </c>
      <c r="C458" s="53" t="s">
        <v>17</v>
      </c>
      <c r="D458" s="53" t="s">
        <v>382</v>
      </c>
      <c r="E458" s="54"/>
      <c r="F458" s="54">
        <v>4950</v>
      </c>
      <c r="G458" s="55">
        <v>-4950</v>
      </c>
    </row>
    <row r="459" spans="1:7" ht="12">
      <c r="A459" s="51">
        <f t="shared" si="14"/>
        <v>454</v>
      </c>
      <c r="B459" s="70">
        <v>40219</v>
      </c>
      <c r="C459" s="53" t="s">
        <v>6</v>
      </c>
      <c r="D459" s="53" t="s">
        <v>295</v>
      </c>
      <c r="E459" s="54"/>
      <c r="F459" s="54"/>
      <c r="G459" s="55">
        <v>16500</v>
      </c>
    </row>
    <row r="460" spans="1:7" ht="12">
      <c r="A460" s="51">
        <f>IF(B460="","",A459+1)</f>
        <v>455</v>
      </c>
      <c r="B460" s="70">
        <v>40219</v>
      </c>
      <c r="C460" s="53" t="s">
        <v>6</v>
      </c>
      <c r="D460" s="53" t="s">
        <v>495</v>
      </c>
      <c r="E460" s="54"/>
      <c r="F460" s="54"/>
      <c r="G460" s="55">
        <v>18000</v>
      </c>
    </row>
    <row r="461" spans="1:7" ht="12">
      <c r="A461" s="51">
        <f t="shared" si="14"/>
        <v>456</v>
      </c>
      <c r="B461" s="70">
        <v>40220</v>
      </c>
      <c r="C461" s="53" t="s">
        <v>15</v>
      </c>
      <c r="D461" s="53" t="s">
        <v>493</v>
      </c>
      <c r="E461" s="54">
        <v>5400</v>
      </c>
      <c r="F461" s="54"/>
      <c r="G461" s="55"/>
    </row>
    <row r="462" spans="1:7" ht="12">
      <c r="A462" s="51">
        <f>IF(B462="","",A461+1)</f>
        <v>457</v>
      </c>
      <c r="B462" s="70">
        <v>40220</v>
      </c>
      <c r="C462" s="53" t="s">
        <v>143</v>
      </c>
      <c r="D462" s="53" t="s">
        <v>494</v>
      </c>
      <c r="E462" s="54"/>
      <c r="F462" s="54">
        <v>920</v>
      </c>
      <c r="G462" s="55"/>
    </row>
    <row r="463" spans="1:7" ht="12">
      <c r="A463" s="51">
        <f t="shared" si="14"/>
        <v>458</v>
      </c>
      <c r="B463" s="70">
        <v>40220</v>
      </c>
      <c r="C463" s="53" t="s">
        <v>17</v>
      </c>
      <c r="D463" s="53" t="s">
        <v>509</v>
      </c>
      <c r="E463" s="54"/>
      <c r="F463" s="54">
        <v>2550</v>
      </c>
      <c r="G463" s="55">
        <v>-2550</v>
      </c>
    </row>
    <row r="464" spans="1:7" ht="12">
      <c r="A464" s="51">
        <f aca="true" t="shared" si="15" ref="A464:A469">IF(B464="","",A463+1)</f>
        <v>459</v>
      </c>
      <c r="B464" s="70">
        <v>40223</v>
      </c>
      <c r="C464" s="53" t="s">
        <v>15</v>
      </c>
      <c r="D464" s="100" t="s">
        <v>499</v>
      </c>
      <c r="E464" s="54">
        <v>12150</v>
      </c>
      <c r="F464" s="54"/>
      <c r="G464" s="55"/>
    </row>
    <row r="465" spans="1:7" ht="12">
      <c r="A465" s="51">
        <f t="shared" si="15"/>
        <v>460</v>
      </c>
      <c r="B465" s="70">
        <v>40223</v>
      </c>
      <c r="C465" s="53" t="s">
        <v>143</v>
      </c>
      <c r="D465" s="53" t="s">
        <v>107</v>
      </c>
      <c r="E465" s="54"/>
      <c r="F465" s="54">
        <v>2500</v>
      </c>
      <c r="G465" s="55"/>
    </row>
    <row r="466" spans="1:7" ht="12">
      <c r="A466" s="51">
        <f t="shared" si="15"/>
        <v>461</v>
      </c>
      <c r="B466" s="70">
        <v>40223</v>
      </c>
      <c r="C466" s="53" t="s">
        <v>17</v>
      </c>
      <c r="D466" s="53" t="s">
        <v>484</v>
      </c>
      <c r="E466" s="54"/>
      <c r="F466" s="54">
        <v>4125</v>
      </c>
      <c r="G466" s="55">
        <v>-4125</v>
      </c>
    </row>
    <row r="467" spans="1:10" s="114" customFormat="1" ht="12">
      <c r="A467" s="51">
        <f t="shared" si="15"/>
        <v>462</v>
      </c>
      <c r="B467" s="70">
        <v>40229</v>
      </c>
      <c r="C467" s="53" t="s">
        <v>15</v>
      </c>
      <c r="D467" s="53" t="s">
        <v>501</v>
      </c>
      <c r="E467" s="54">
        <v>9750</v>
      </c>
      <c r="F467" s="54"/>
      <c r="G467" s="55"/>
      <c r="H467" s="1"/>
      <c r="I467" s="43"/>
      <c r="J467" s="43"/>
    </row>
    <row r="468" spans="1:8" s="114" customFormat="1" ht="12">
      <c r="A468" s="51">
        <f t="shared" si="15"/>
        <v>463</v>
      </c>
      <c r="B468" s="70">
        <v>40229</v>
      </c>
      <c r="C468" s="53" t="s">
        <v>143</v>
      </c>
      <c r="D468" s="53" t="s">
        <v>297</v>
      </c>
      <c r="E468" s="54"/>
      <c r="F468" s="54">
        <v>900</v>
      </c>
      <c r="G468" s="55"/>
      <c r="H468" s="53"/>
    </row>
    <row r="469" spans="1:10" s="114" customFormat="1" ht="12">
      <c r="A469" s="51">
        <f t="shared" si="15"/>
        <v>464</v>
      </c>
      <c r="B469" s="70">
        <v>40229</v>
      </c>
      <c r="C469" s="53" t="s">
        <v>17</v>
      </c>
      <c r="D469" s="53" t="s">
        <v>484</v>
      </c>
      <c r="E469" s="54"/>
      <c r="F469" s="54">
        <v>4125</v>
      </c>
      <c r="G469" s="55">
        <v>-4125</v>
      </c>
      <c r="H469" s="53"/>
      <c r="I469" s="43"/>
      <c r="J469" s="43"/>
    </row>
    <row r="470" spans="1:10" s="114" customFormat="1" ht="12">
      <c r="A470" s="51">
        <f>IF(B470="","",A469+1)</f>
        <v>465</v>
      </c>
      <c r="B470" s="70">
        <v>40229</v>
      </c>
      <c r="C470" s="53" t="s">
        <v>15</v>
      </c>
      <c r="D470" s="53" t="s">
        <v>500</v>
      </c>
      <c r="E470" s="54">
        <v>5100</v>
      </c>
      <c r="F470" s="54"/>
      <c r="G470" s="55"/>
      <c r="H470" s="1"/>
      <c r="I470" s="43"/>
      <c r="J470" s="43"/>
    </row>
    <row r="471" spans="1:8" s="114" customFormat="1" ht="12">
      <c r="A471" s="51">
        <f>IF(B471="","",A470+1)</f>
        <v>466</v>
      </c>
      <c r="B471" s="70">
        <v>40229</v>
      </c>
      <c r="C471" s="53" t="s">
        <v>143</v>
      </c>
      <c r="D471" s="53" t="s">
        <v>327</v>
      </c>
      <c r="E471" s="54"/>
      <c r="F471" s="54">
        <v>1100</v>
      </c>
      <c r="G471" s="55"/>
      <c r="H471" s="53"/>
    </row>
    <row r="472" spans="1:10" s="114" customFormat="1" ht="12">
      <c r="A472" s="51">
        <f>IF(B472="","",A471+1)</f>
        <v>467</v>
      </c>
      <c r="B472" s="70">
        <v>40229</v>
      </c>
      <c r="C472" s="53" t="s">
        <v>17</v>
      </c>
      <c r="D472" s="53" t="s">
        <v>414</v>
      </c>
      <c r="E472" s="54"/>
      <c r="F472" s="54">
        <v>3300</v>
      </c>
      <c r="G472" s="55">
        <v>-3300</v>
      </c>
      <c r="H472" s="53"/>
      <c r="I472" s="43"/>
      <c r="J472" s="43"/>
    </row>
    <row r="473" spans="1:10" s="114" customFormat="1" ht="12">
      <c r="A473" s="51">
        <f aca="true" t="shared" si="16" ref="A473:A497">IF(B473="","",A472+1)</f>
        <v>468</v>
      </c>
      <c r="B473" s="70">
        <v>40237</v>
      </c>
      <c r="C473" s="53" t="s">
        <v>15</v>
      </c>
      <c r="D473" s="53" t="s">
        <v>502</v>
      </c>
      <c r="E473" s="54">
        <v>6300</v>
      </c>
      <c r="F473" s="54"/>
      <c r="G473" s="55"/>
      <c r="H473" s="1"/>
      <c r="I473" s="43"/>
      <c r="J473" s="43"/>
    </row>
    <row r="474" spans="1:8" s="114" customFormat="1" ht="12">
      <c r="A474" s="51">
        <f t="shared" si="16"/>
        <v>469</v>
      </c>
      <c r="B474" s="70">
        <v>40237</v>
      </c>
      <c r="C474" s="53" t="s">
        <v>143</v>
      </c>
      <c r="D474" s="53" t="s">
        <v>327</v>
      </c>
      <c r="E474" s="54"/>
      <c r="F474" s="54">
        <v>1100</v>
      </c>
      <c r="G474" s="55"/>
      <c r="H474" s="53"/>
    </row>
    <row r="475" spans="1:10" s="114" customFormat="1" ht="12">
      <c r="A475" s="51">
        <f t="shared" si="16"/>
        <v>470</v>
      </c>
      <c r="B475" s="70">
        <v>40237</v>
      </c>
      <c r="C475" s="53" t="s">
        <v>17</v>
      </c>
      <c r="D475" s="53" t="s">
        <v>510</v>
      </c>
      <c r="E475" s="54"/>
      <c r="F475" s="54">
        <v>3450</v>
      </c>
      <c r="G475" s="55">
        <v>-3450</v>
      </c>
      <c r="H475" s="53"/>
      <c r="I475" s="43"/>
      <c r="J475" s="43"/>
    </row>
    <row r="476" spans="1:9" ht="12">
      <c r="A476" s="51">
        <f t="shared" si="16"/>
        <v>471</v>
      </c>
      <c r="B476" s="70">
        <v>40243</v>
      </c>
      <c r="C476" s="53" t="s">
        <v>15</v>
      </c>
      <c r="D476" s="53" t="s">
        <v>507</v>
      </c>
      <c r="E476" s="54">
        <v>12300</v>
      </c>
      <c r="F476" s="54"/>
      <c r="G476" s="55"/>
      <c r="I476" s="71"/>
    </row>
    <row r="477" spans="1:9" ht="12">
      <c r="A477" s="51">
        <f t="shared" si="16"/>
        <v>472</v>
      </c>
      <c r="B477" s="70">
        <v>40243</v>
      </c>
      <c r="C477" s="53" t="s">
        <v>143</v>
      </c>
      <c r="D477" s="53" t="s">
        <v>370</v>
      </c>
      <c r="E477" s="54"/>
      <c r="F477" s="54">
        <v>3660</v>
      </c>
      <c r="G477" s="55"/>
      <c r="I477" s="71"/>
    </row>
    <row r="478" spans="1:8" ht="12">
      <c r="A478" s="51">
        <f t="shared" si="16"/>
        <v>473</v>
      </c>
      <c r="B478" s="70">
        <v>40243</v>
      </c>
      <c r="C478" s="53" t="s">
        <v>150</v>
      </c>
      <c r="D478" s="53" t="s">
        <v>453</v>
      </c>
      <c r="E478" s="54"/>
      <c r="F478" s="54">
        <v>4950</v>
      </c>
      <c r="G478" s="55">
        <v>-4950</v>
      </c>
      <c r="H478" s="1" t="s">
        <v>565</v>
      </c>
    </row>
    <row r="479" spans="1:7" ht="12">
      <c r="A479" s="51">
        <f t="shared" si="16"/>
        <v>474</v>
      </c>
      <c r="B479" s="70">
        <v>40243</v>
      </c>
      <c r="C479" s="53" t="s">
        <v>17</v>
      </c>
      <c r="D479" s="53" t="s">
        <v>513</v>
      </c>
      <c r="E479" s="54"/>
      <c r="F479" s="54">
        <v>4500</v>
      </c>
      <c r="G479" s="55">
        <v>-4500</v>
      </c>
    </row>
    <row r="480" spans="1:9" s="114" customFormat="1" ht="12">
      <c r="A480" s="51">
        <f t="shared" si="16"/>
        <v>475</v>
      </c>
      <c r="B480" s="70">
        <v>40251</v>
      </c>
      <c r="C480" s="53" t="s">
        <v>15</v>
      </c>
      <c r="D480" s="53" t="s">
        <v>503</v>
      </c>
      <c r="E480" s="54">
        <v>6900</v>
      </c>
      <c r="F480" s="54"/>
      <c r="G480" s="55"/>
      <c r="H480" s="1"/>
      <c r="I480" s="115"/>
    </row>
    <row r="481" spans="1:8" s="114" customFormat="1" ht="12">
      <c r="A481" s="51">
        <f t="shared" si="16"/>
        <v>476</v>
      </c>
      <c r="B481" s="70">
        <v>40251</v>
      </c>
      <c r="C481" s="53" t="s">
        <v>143</v>
      </c>
      <c r="D481" s="53" t="s">
        <v>327</v>
      </c>
      <c r="E481" s="54"/>
      <c r="F481" s="54">
        <v>1100</v>
      </c>
      <c r="G481" s="55"/>
      <c r="H481" s="53"/>
    </row>
    <row r="482" spans="1:10" s="114" customFormat="1" ht="12">
      <c r="A482" s="51">
        <f t="shared" si="16"/>
        <v>477</v>
      </c>
      <c r="B482" s="70">
        <v>40251</v>
      </c>
      <c r="C482" s="53" t="s">
        <v>17</v>
      </c>
      <c r="D482" s="53" t="s">
        <v>511</v>
      </c>
      <c r="E482" s="54"/>
      <c r="F482" s="54">
        <v>3450</v>
      </c>
      <c r="G482" s="55">
        <v>-3450</v>
      </c>
      <c r="H482" s="53"/>
      <c r="I482" s="43"/>
      <c r="J482" s="43"/>
    </row>
    <row r="483" spans="1:10" s="114" customFormat="1" ht="12">
      <c r="A483" s="51">
        <f t="shared" si="16"/>
        <v>478</v>
      </c>
      <c r="B483" s="70">
        <v>40258</v>
      </c>
      <c r="C483" s="53" t="s">
        <v>15</v>
      </c>
      <c r="D483" s="53" t="s">
        <v>506</v>
      </c>
      <c r="E483" s="54">
        <v>10500</v>
      </c>
      <c r="F483" s="54"/>
      <c r="G483" s="55"/>
      <c r="H483" s="1"/>
      <c r="I483" s="43"/>
      <c r="J483" s="43"/>
    </row>
    <row r="484" spans="1:8" s="114" customFormat="1" ht="12">
      <c r="A484" s="51">
        <f t="shared" si="16"/>
        <v>479</v>
      </c>
      <c r="B484" s="70">
        <v>40258</v>
      </c>
      <c r="C484" s="53" t="s">
        <v>143</v>
      </c>
      <c r="D484" s="53" t="s">
        <v>327</v>
      </c>
      <c r="E484" s="54"/>
      <c r="F484" s="54">
        <v>1100</v>
      </c>
      <c r="G484" s="55"/>
      <c r="H484" s="53"/>
    </row>
    <row r="485" spans="1:10" s="114" customFormat="1" ht="12">
      <c r="A485" s="51">
        <f t="shared" si="16"/>
        <v>480</v>
      </c>
      <c r="B485" s="70">
        <v>40258</v>
      </c>
      <c r="C485" s="53" t="s">
        <v>17</v>
      </c>
      <c r="D485" s="53" t="s">
        <v>512</v>
      </c>
      <c r="E485" s="54"/>
      <c r="F485" s="54">
        <v>3600</v>
      </c>
      <c r="G485" s="55">
        <v>-3600</v>
      </c>
      <c r="H485" s="53"/>
      <c r="I485" s="43"/>
      <c r="J485" s="43"/>
    </row>
    <row r="486" spans="1:10" s="114" customFormat="1" ht="12">
      <c r="A486" s="51">
        <f t="shared" si="16"/>
        <v>481</v>
      </c>
      <c r="B486" s="70">
        <v>40264</v>
      </c>
      <c r="C486" s="53" t="s">
        <v>15</v>
      </c>
      <c r="D486" s="53" t="s">
        <v>505</v>
      </c>
      <c r="E486" s="54">
        <v>4950</v>
      </c>
      <c r="F486" s="54"/>
      <c r="G486" s="55"/>
      <c r="H486" s="1"/>
      <c r="I486" s="43"/>
      <c r="J486" s="43"/>
    </row>
    <row r="487" spans="1:7" ht="12">
      <c r="A487" s="51">
        <f t="shared" si="16"/>
        <v>482</v>
      </c>
      <c r="B487" s="70">
        <v>40264</v>
      </c>
      <c r="C487" s="53" t="s">
        <v>143</v>
      </c>
      <c r="D487" s="53" t="s">
        <v>392</v>
      </c>
      <c r="E487" s="54"/>
      <c r="F487" s="54">
        <v>1830</v>
      </c>
      <c r="G487" s="55"/>
    </row>
    <row r="488" spans="1:10" s="114" customFormat="1" ht="12">
      <c r="A488" s="51">
        <f t="shared" si="16"/>
        <v>483</v>
      </c>
      <c r="B488" s="70">
        <v>40264</v>
      </c>
      <c r="C488" s="53" t="s">
        <v>17</v>
      </c>
      <c r="D488" s="53" t="s">
        <v>514</v>
      </c>
      <c r="E488" s="54"/>
      <c r="F488" s="54">
        <v>2700</v>
      </c>
      <c r="G488" s="55">
        <v>-2700</v>
      </c>
      <c r="H488" s="53"/>
      <c r="I488" s="43"/>
      <c r="J488" s="43"/>
    </row>
    <row r="489" spans="1:7" ht="12">
      <c r="A489" s="51">
        <f t="shared" si="16"/>
        <v>484</v>
      </c>
      <c r="B489" s="70">
        <v>40266</v>
      </c>
      <c r="C489" s="53" t="s">
        <v>6</v>
      </c>
      <c r="D489" s="53" t="s">
        <v>434</v>
      </c>
      <c r="E489" s="54"/>
      <c r="F489" s="54"/>
      <c r="G489" s="55">
        <v>33000</v>
      </c>
    </row>
    <row r="490" spans="1:10" s="114" customFormat="1" ht="12">
      <c r="A490" s="51">
        <f t="shared" si="16"/>
        <v>485</v>
      </c>
      <c r="B490" s="70">
        <v>40271</v>
      </c>
      <c r="C490" s="53" t="s">
        <v>15</v>
      </c>
      <c r="D490" s="53" t="s">
        <v>505</v>
      </c>
      <c r="E490" s="54">
        <v>9750</v>
      </c>
      <c r="F490" s="54"/>
      <c r="G490" s="55"/>
      <c r="H490" s="1"/>
      <c r="J490" s="43"/>
    </row>
    <row r="491" spans="1:8" s="114" customFormat="1" ht="12">
      <c r="A491" s="51">
        <f t="shared" si="16"/>
        <v>486</v>
      </c>
      <c r="B491" s="70">
        <v>40271</v>
      </c>
      <c r="C491" s="53" t="s">
        <v>143</v>
      </c>
      <c r="D491" s="53" t="s">
        <v>297</v>
      </c>
      <c r="E491" s="54"/>
      <c r="F491" s="54">
        <v>900</v>
      </c>
      <c r="G491" s="55"/>
      <c r="H491" s="53"/>
    </row>
    <row r="492" spans="1:10" s="114" customFormat="1" ht="12">
      <c r="A492" s="51">
        <f t="shared" si="16"/>
        <v>487</v>
      </c>
      <c r="B492" s="70">
        <v>40271</v>
      </c>
      <c r="C492" s="53" t="s">
        <v>17</v>
      </c>
      <c r="D492" s="53" t="s">
        <v>515</v>
      </c>
      <c r="E492" s="54"/>
      <c r="F492" s="54">
        <v>4350</v>
      </c>
      <c r="G492" s="55">
        <v>-4350</v>
      </c>
      <c r="H492" s="53"/>
      <c r="I492" s="43"/>
      <c r="J492" s="43"/>
    </row>
    <row r="493" spans="1:10" s="114" customFormat="1" ht="12">
      <c r="A493" s="51">
        <f>IF(B493="","",A492+1)</f>
        <v>488</v>
      </c>
      <c r="B493" s="70">
        <v>40278</v>
      </c>
      <c r="C493" s="53" t="s">
        <v>15</v>
      </c>
      <c r="D493" s="53" t="s">
        <v>524</v>
      </c>
      <c r="E493" s="54">
        <v>11400</v>
      </c>
      <c r="F493" s="54"/>
      <c r="G493" s="55"/>
      <c r="H493" s="1" t="s">
        <v>521</v>
      </c>
      <c r="I493" s="43"/>
      <c r="J493" s="43"/>
    </row>
    <row r="494" spans="1:10" s="114" customFormat="1" ht="12">
      <c r="A494" s="51">
        <f t="shared" si="16"/>
        <v>489</v>
      </c>
      <c r="B494" s="70">
        <v>40278</v>
      </c>
      <c r="C494" s="53" t="s">
        <v>15</v>
      </c>
      <c r="D494" s="53" t="s">
        <v>525</v>
      </c>
      <c r="E494" s="54">
        <v>11200</v>
      </c>
      <c r="F494" s="54"/>
      <c r="G494" s="55"/>
      <c r="H494" s="1" t="s">
        <v>521</v>
      </c>
      <c r="I494" s="43"/>
      <c r="J494" s="43"/>
    </row>
    <row r="495" spans="1:8" ht="12">
      <c r="A495" s="51">
        <f>IF(B495="","",A494+1)</f>
        <v>490</v>
      </c>
      <c r="B495" s="70">
        <v>40278</v>
      </c>
      <c r="C495" s="53" t="s">
        <v>143</v>
      </c>
      <c r="D495" s="53" t="s">
        <v>523</v>
      </c>
      <c r="E495" s="54"/>
      <c r="F495" s="54">
        <v>5490</v>
      </c>
      <c r="G495" s="55"/>
      <c r="H495" s="1" t="s">
        <v>521</v>
      </c>
    </row>
    <row r="496" spans="1:10" s="114" customFormat="1" ht="12">
      <c r="A496" s="51">
        <f t="shared" si="16"/>
        <v>491</v>
      </c>
      <c r="B496" s="70">
        <v>40278</v>
      </c>
      <c r="C496" s="53" t="s">
        <v>17</v>
      </c>
      <c r="D496" s="53" t="s">
        <v>522</v>
      </c>
      <c r="E496" s="54"/>
      <c r="F496" s="54">
        <v>11550</v>
      </c>
      <c r="G496" s="55">
        <v>-11550</v>
      </c>
      <c r="H496" s="1" t="s">
        <v>521</v>
      </c>
      <c r="I496" s="43"/>
      <c r="J496" s="43"/>
    </row>
    <row r="497" spans="1:10" s="114" customFormat="1" ht="12">
      <c r="A497" s="51">
        <f t="shared" si="16"/>
        <v>492</v>
      </c>
      <c r="B497" s="70">
        <v>40278</v>
      </c>
      <c r="C497" s="53" t="s">
        <v>15</v>
      </c>
      <c r="D497" s="53" t="s">
        <v>527</v>
      </c>
      <c r="E497" s="54">
        <v>11850</v>
      </c>
      <c r="F497" s="54"/>
      <c r="G497" s="55"/>
      <c r="H497" s="1"/>
      <c r="I497" s="43"/>
      <c r="J497" s="43"/>
    </row>
    <row r="498" spans="1:7" ht="12">
      <c r="A498" s="51">
        <f>IF(B498="","",A497+1)</f>
        <v>493</v>
      </c>
      <c r="B498" s="70">
        <v>40278</v>
      </c>
      <c r="C498" s="53" t="s">
        <v>143</v>
      </c>
      <c r="D498" s="53" t="s">
        <v>370</v>
      </c>
      <c r="E498" s="54"/>
      <c r="F498" s="54">
        <v>3660</v>
      </c>
      <c r="G498" s="55"/>
    </row>
    <row r="499" spans="1:10" s="114" customFormat="1" ht="12">
      <c r="A499" s="51">
        <f>IF(B499="","",A498+1)</f>
        <v>494</v>
      </c>
      <c r="B499" s="70">
        <v>40278</v>
      </c>
      <c r="C499" s="53" t="s">
        <v>17</v>
      </c>
      <c r="D499" s="53" t="s">
        <v>526</v>
      </c>
      <c r="E499" s="54"/>
      <c r="F499" s="54">
        <v>4125</v>
      </c>
      <c r="G499" s="55">
        <v>-4125</v>
      </c>
      <c r="H499" s="1"/>
      <c r="I499" s="43"/>
      <c r="J499" s="43"/>
    </row>
    <row r="500" spans="1:7" ht="12">
      <c r="A500" s="51">
        <f aca="true" t="shared" si="17" ref="A500:A506">IF(B500="","",A499+1)</f>
        <v>495</v>
      </c>
      <c r="B500" s="70">
        <v>40285</v>
      </c>
      <c r="C500" s="53" t="s">
        <v>15</v>
      </c>
      <c r="D500" s="53" t="s">
        <v>528</v>
      </c>
      <c r="E500" s="54">
        <v>3300</v>
      </c>
      <c r="F500" s="54"/>
      <c r="G500" s="55"/>
    </row>
    <row r="501" spans="1:7" ht="12">
      <c r="A501" s="51">
        <f t="shared" si="17"/>
        <v>496</v>
      </c>
      <c r="B501" s="70">
        <v>40285</v>
      </c>
      <c r="C501" s="53" t="s">
        <v>143</v>
      </c>
      <c r="D501" s="53" t="s">
        <v>327</v>
      </c>
      <c r="E501" s="54"/>
      <c r="F501" s="54">
        <v>700</v>
      </c>
      <c r="G501" s="55"/>
    </row>
    <row r="502" spans="1:7" ht="12">
      <c r="A502" s="51">
        <f t="shared" si="17"/>
        <v>497</v>
      </c>
      <c r="B502" s="70">
        <v>40285</v>
      </c>
      <c r="C502" s="53" t="s">
        <v>17</v>
      </c>
      <c r="D502" s="53" t="s">
        <v>385</v>
      </c>
      <c r="E502" s="54"/>
      <c r="F502" s="54">
        <v>2475</v>
      </c>
      <c r="G502" s="55">
        <v>-2475</v>
      </c>
    </row>
    <row r="503" spans="1:7" ht="12">
      <c r="A503" s="51">
        <f t="shared" si="17"/>
        <v>498</v>
      </c>
      <c r="B503" s="70">
        <v>40285</v>
      </c>
      <c r="C503" s="53" t="s">
        <v>15</v>
      </c>
      <c r="D503" s="100" t="s">
        <v>529</v>
      </c>
      <c r="E503" s="54">
        <v>7350</v>
      </c>
      <c r="F503" s="54"/>
      <c r="G503" s="55"/>
    </row>
    <row r="504" spans="1:7" ht="12">
      <c r="A504" s="51">
        <f t="shared" si="17"/>
        <v>499</v>
      </c>
      <c r="B504" s="70">
        <v>40285</v>
      </c>
      <c r="C504" s="53" t="s">
        <v>143</v>
      </c>
      <c r="D504" s="53" t="s">
        <v>107</v>
      </c>
      <c r="E504" s="54"/>
      <c r="F504" s="54">
        <v>2500</v>
      </c>
      <c r="G504" s="55"/>
    </row>
    <row r="505" spans="1:7" ht="12">
      <c r="A505" s="51">
        <f t="shared" si="17"/>
        <v>500</v>
      </c>
      <c r="B505" s="70">
        <v>40285</v>
      </c>
      <c r="C505" s="53" t="s">
        <v>17</v>
      </c>
      <c r="D505" s="53" t="s">
        <v>331</v>
      </c>
      <c r="E505" s="54"/>
      <c r="F505" s="54">
        <v>3300</v>
      </c>
      <c r="G505" s="55">
        <v>-3300</v>
      </c>
    </row>
    <row r="506" spans="1:10" s="114" customFormat="1" ht="12">
      <c r="A506" s="51">
        <f t="shared" si="17"/>
        <v>501</v>
      </c>
      <c r="B506" s="70">
        <v>40292</v>
      </c>
      <c r="C506" s="53" t="s">
        <v>15</v>
      </c>
      <c r="D506" s="53" t="s">
        <v>530</v>
      </c>
      <c r="E506" s="54">
        <v>8550</v>
      </c>
      <c r="F506" s="54"/>
      <c r="G506" s="55"/>
      <c r="H506" s="1"/>
      <c r="I506" s="43"/>
      <c r="J506" s="43"/>
    </row>
    <row r="507" spans="1:7" ht="12">
      <c r="A507" s="51">
        <f>IF(B507="","",A506+1)</f>
        <v>502</v>
      </c>
      <c r="B507" s="70">
        <v>40292</v>
      </c>
      <c r="C507" s="53" t="s">
        <v>143</v>
      </c>
      <c r="D507" s="53" t="s">
        <v>370</v>
      </c>
      <c r="E507" s="54"/>
      <c r="F507" s="54">
        <v>3660</v>
      </c>
      <c r="G507" s="55"/>
    </row>
    <row r="508" spans="1:10" s="114" customFormat="1" ht="12">
      <c r="A508" s="51">
        <f>IF(B508="","",A507+1)</f>
        <v>503</v>
      </c>
      <c r="B508" s="70">
        <v>40292</v>
      </c>
      <c r="C508" s="53" t="s">
        <v>17</v>
      </c>
      <c r="D508" s="53" t="s">
        <v>532</v>
      </c>
      <c r="E508" s="54"/>
      <c r="F508" s="54">
        <v>3300</v>
      </c>
      <c r="G508" s="55">
        <v>-3300</v>
      </c>
      <c r="H508" s="1"/>
      <c r="I508" s="43"/>
      <c r="J508" s="43"/>
    </row>
    <row r="509" spans="1:8" s="114" customFormat="1" ht="12">
      <c r="A509" s="51">
        <f>IF(B509="","",A508+1)</f>
        <v>504</v>
      </c>
      <c r="B509" s="70">
        <v>40293</v>
      </c>
      <c r="C509" s="53" t="s">
        <v>17</v>
      </c>
      <c r="D509" s="53" t="s">
        <v>531</v>
      </c>
      <c r="E509" s="54"/>
      <c r="F509" s="54">
        <v>1650</v>
      </c>
      <c r="G509" s="55">
        <v>-1650</v>
      </c>
      <c r="H509" s="53"/>
    </row>
    <row r="510" spans="1:7" ht="12">
      <c r="A510" s="51">
        <f aca="true" t="shared" si="18" ref="A510:A521">IF(B510="","",A509+1)</f>
        <v>505</v>
      </c>
      <c r="B510" s="70">
        <v>40294</v>
      </c>
      <c r="C510" s="53" t="s">
        <v>6</v>
      </c>
      <c r="D510" s="53" t="s">
        <v>434</v>
      </c>
      <c r="E510" s="54"/>
      <c r="F510" s="54"/>
      <c r="G510" s="55">
        <v>33000</v>
      </c>
    </row>
    <row r="511" spans="1:10" s="114" customFormat="1" ht="12">
      <c r="A511" s="51">
        <f t="shared" si="18"/>
        <v>506</v>
      </c>
      <c r="B511" s="70">
        <v>40299</v>
      </c>
      <c r="C511" s="53" t="s">
        <v>15</v>
      </c>
      <c r="D511" s="53" t="s">
        <v>533</v>
      </c>
      <c r="E511" s="54">
        <v>6300</v>
      </c>
      <c r="F511" s="54"/>
      <c r="G511" s="55"/>
      <c r="H511" s="1"/>
      <c r="J511" s="43"/>
    </row>
    <row r="512" spans="1:7" ht="12">
      <c r="A512" s="51">
        <f t="shared" si="18"/>
        <v>507</v>
      </c>
      <c r="B512" s="70">
        <v>40299</v>
      </c>
      <c r="C512" s="53" t="s">
        <v>143</v>
      </c>
      <c r="D512" s="53" t="s">
        <v>370</v>
      </c>
      <c r="E512" s="54"/>
      <c r="F512" s="54">
        <v>3660</v>
      </c>
      <c r="G512" s="55"/>
    </row>
    <row r="513" spans="1:10" s="114" customFormat="1" ht="12">
      <c r="A513" s="51">
        <f t="shared" si="18"/>
        <v>508</v>
      </c>
      <c r="B513" s="70">
        <v>40299</v>
      </c>
      <c r="C513" s="53" t="s">
        <v>17</v>
      </c>
      <c r="D513" s="53" t="s">
        <v>414</v>
      </c>
      <c r="E513" s="54"/>
      <c r="F513" s="54">
        <v>3300</v>
      </c>
      <c r="G513" s="55">
        <v>-3300</v>
      </c>
      <c r="H513" s="1"/>
      <c r="I513" s="43"/>
      <c r="J513" s="43"/>
    </row>
    <row r="514" spans="1:7" ht="12">
      <c r="A514" s="51">
        <f t="shared" si="18"/>
        <v>509</v>
      </c>
      <c r="B514" s="52">
        <v>40300</v>
      </c>
      <c r="C514" s="53" t="s">
        <v>272</v>
      </c>
      <c r="D514" s="53" t="s">
        <v>534</v>
      </c>
      <c r="E514" s="54"/>
      <c r="F514" s="54">
        <v>75323</v>
      </c>
      <c r="G514" s="55"/>
    </row>
    <row r="515" spans="1:10" s="114" customFormat="1" ht="12">
      <c r="A515" s="51">
        <f t="shared" si="18"/>
        <v>510</v>
      </c>
      <c r="B515" s="52">
        <v>40300</v>
      </c>
      <c r="C515" s="53" t="s">
        <v>15</v>
      </c>
      <c r="D515" s="53" t="s">
        <v>535</v>
      </c>
      <c r="E515" s="54">
        <v>71500</v>
      </c>
      <c r="F515" s="54"/>
      <c r="G515" s="55"/>
      <c r="H515" s="1"/>
      <c r="I515" s="43"/>
      <c r="J515" s="43"/>
    </row>
    <row r="516" spans="1:7" ht="12">
      <c r="A516" s="51">
        <f t="shared" si="18"/>
        <v>511</v>
      </c>
      <c r="B516" s="52">
        <v>40300</v>
      </c>
      <c r="C516" s="53" t="s">
        <v>143</v>
      </c>
      <c r="D516" s="53" t="s">
        <v>536</v>
      </c>
      <c r="E516" s="54"/>
      <c r="F516" s="54">
        <v>9250</v>
      </c>
      <c r="G516" s="55"/>
    </row>
    <row r="517" spans="1:10" s="114" customFormat="1" ht="12">
      <c r="A517" s="51">
        <f t="shared" si="18"/>
        <v>512</v>
      </c>
      <c r="B517" s="52">
        <v>40300</v>
      </c>
      <c r="C517" s="53" t="s">
        <v>17</v>
      </c>
      <c r="D517" s="53" t="s">
        <v>537</v>
      </c>
      <c r="E517" s="54"/>
      <c r="F517" s="54">
        <v>24750</v>
      </c>
      <c r="G517" s="55">
        <v>-24750</v>
      </c>
      <c r="H517" s="1"/>
      <c r="I517" s="43"/>
      <c r="J517" s="43"/>
    </row>
    <row r="518" spans="1:9" ht="12">
      <c r="A518" s="51">
        <f t="shared" si="18"/>
        <v>513</v>
      </c>
      <c r="B518" s="70">
        <v>40301</v>
      </c>
      <c r="C518" s="53" t="s">
        <v>143</v>
      </c>
      <c r="D518" s="53" t="s">
        <v>107</v>
      </c>
      <c r="E518" s="54"/>
      <c r="F518" s="54">
        <v>2500</v>
      </c>
      <c r="G518" s="55"/>
      <c r="H518" s="1" t="s">
        <v>539</v>
      </c>
      <c r="I518" s="99" t="s">
        <v>148</v>
      </c>
    </row>
    <row r="519" spans="1:9" ht="12">
      <c r="A519" s="51">
        <f t="shared" si="18"/>
        <v>514</v>
      </c>
      <c r="B519" s="70">
        <v>40302</v>
      </c>
      <c r="C519" s="53" t="s">
        <v>143</v>
      </c>
      <c r="D519" s="53" t="s">
        <v>107</v>
      </c>
      <c r="E519" s="54"/>
      <c r="F519" s="54">
        <v>2500</v>
      </c>
      <c r="G519" s="55"/>
      <c r="H519" s="1" t="s">
        <v>539</v>
      </c>
      <c r="I519" s="99" t="s">
        <v>148</v>
      </c>
    </row>
    <row r="520" spans="1:8" s="114" customFormat="1" ht="12">
      <c r="A520" s="51">
        <f>IF(B520="","",A519+1)</f>
        <v>515</v>
      </c>
      <c r="B520" s="70">
        <v>40303</v>
      </c>
      <c r="C520" s="53" t="s">
        <v>17</v>
      </c>
      <c r="D520" s="53" t="s">
        <v>541</v>
      </c>
      <c r="E520" s="54"/>
      <c r="F520" s="54">
        <v>1650</v>
      </c>
      <c r="G520" s="55">
        <v>-1650</v>
      </c>
      <c r="H520" s="53"/>
    </row>
    <row r="521" spans="1:7" ht="12">
      <c r="A521" s="51">
        <f t="shared" si="18"/>
        <v>516</v>
      </c>
      <c r="B521" s="70">
        <v>40305</v>
      </c>
      <c r="C521" s="53" t="s">
        <v>145</v>
      </c>
      <c r="D521" s="53" t="s">
        <v>350</v>
      </c>
      <c r="E521" s="64" t="s">
        <v>148</v>
      </c>
      <c r="F521" s="54">
        <v>540</v>
      </c>
      <c r="G521" s="55"/>
    </row>
    <row r="522" spans="1:10" s="114" customFormat="1" ht="12">
      <c r="A522" s="51">
        <f aca="true" t="shared" si="19" ref="A522:A544">IF(B522="","",A521+1)</f>
        <v>517</v>
      </c>
      <c r="B522" s="70">
        <v>40306</v>
      </c>
      <c r="C522" s="53" t="s">
        <v>15</v>
      </c>
      <c r="D522" s="53" t="s">
        <v>542</v>
      </c>
      <c r="E522" s="54">
        <v>5400</v>
      </c>
      <c r="F522" s="54"/>
      <c r="G522" s="55"/>
      <c r="H522" s="1"/>
      <c r="I522" s="43"/>
      <c r="J522" s="43"/>
    </row>
    <row r="523" spans="1:7" ht="12">
      <c r="A523" s="51">
        <f t="shared" si="19"/>
        <v>518</v>
      </c>
      <c r="B523" s="70">
        <v>40306</v>
      </c>
      <c r="C523" s="53" t="s">
        <v>143</v>
      </c>
      <c r="D523" s="53" t="s">
        <v>297</v>
      </c>
      <c r="E523" s="54"/>
      <c r="F523" s="54">
        <v>900</v>
      </c>
      <c r="G523" s="55"/>
    </row>
    <row r="524" spans="1:10" s="114" customFormat="1" ht="12">
      <c r="A524" s="51">
        <f t="shared" si="19"/>
        <v>519</v>
      </c>
      <c r="B524" s="70">
        <v>40306</v>
      </c>
      <c r="C524" s="53" t="s">
        <v>17</v>
      </c>
      <c r="D524" s="53" t="s">
        <v>385</v>
      </c>
      <c r="E524" s="54"/>
      <c r="F524" s="54">
        <v>2475</v>
      </c>
      <c r="G524" s="55">
        <v>-2475</v>
      </c>
      <c r="H524" s="1"/>
      <c r="I524" s="43"/>
      <c r="J524" s="43"/>
    </row>
    <row r="525" spans="1:7" ht="12">
      <c r="A525" s="51">
        <f t="shared" si="19"/>
        <v>520</v>
      </c>
      <c r="B525" s="70">
        <v>40309</v>
      </c>
      <c r="C525" s="53" t="s">
        <v>6</v>
      </c>
      <c r="D525" s="53" t="s">
        <v>329</v>
      </c>
      <c r="E525" s="54"/>
      <c r="F525" s="54"/>
      <c r="G525" s="55">
        <v>16500</v>
      </c>
    </row>
    <row r="526" spans="1:10" s="114" customFormat="1" ht="12">
      <c r="A526" s="51">
        <f t="shared" si="19"/>
        <v>521</v>
      </c>
      <c r="B526" s="70">
        <v>40313</v>
      </c>
      <c r="C526" s="53" t="s">
        <v>15</v>
      </c>
      <c r="D526" s="53" t="s">
        <v>543</v>
      </c>
      <c r="E526" s="54">
        <v>10350</v>
      </c>
      <c r="F526" s="54"/>
      <c r="G526" s="55"/>
      <c r="H526" s="1"/>
      <c r="I526" s="43"/>
      <c r="J526" s="43"/>
    </row>
    <row r="527" spans="1:7" ht="12">
      <c r="A527" s="51">
        <f t="shared" si="19"/>
        <v>522</v>
      </c>
      <c r="B527" s="70">
        <v>40313</v>
      </c>
      <c r="C527" s="53" t="s">
        <v>143</v>
      </c>
      <c r="D527" s="53" t="s">
        <v>370</v>
      </c>
      <c r="E527" s="54"/>
      <c r="F527" s="54">
        <v>3660</v>
      </c>
      <c r="G527" s="55"/>
    </row>
    <row r="528" spans="1:10" s="114" customFormat="1" ht="12">
      <c r="A528" s="51">
        <f t="shared" si="19"/>
        <v>523</v>
      </c>
      <c r="B528" s="70">
        <v>40313</v>
      </c>
      <c r="C528" s="53" t="s">
        <v>17</v>
      </c>
      <c r="D528" s="53" t="s">
        <v>382</v>
      </c>
      <c r="E528" s="54"/>
      <c r="F528" s="54">
        <v>4950</v>
      </c>
      <c r="G528" s="55">
        <v>-4950</v>
      </c>
      <c r="H528" s="1"/>
      <c r="I528" s="43"/>
      <c r="J528" s="43"/>
    </row>
    <row r="529" spans="1:10" s="114" customFormat="1" ht="12">
      <c r="A529" s="51">
        <f t="shared" si="19"/>
        <v>524</v>
      </c>
      <c r="B529" s="70">
        <v>40320</v>
      </c>
      <c r="C529" s="53" t="s">
        <v>15</v>
      </c>
      <c r="D529" s="53" t="s">
        <v>544</v>
      </c>
      <c r="E529" s="54">
        <v>6300</v>
      </c>
      <c r="F529" s="54"/>
      <c r="G529" s="55"/>
      <c r="H529" s="1"/>
      <c r="I529" s="43"/>
      <c r="J529" s="43"/>
    </row>
    <row r="530" spans="1:9" ht="12">
      <c r="A530" s="51">
        <f t="shared" si="19"/>
        <v>525</v>
      </c>
      <c r="B530" s="70">
        <v>40320</v>
      </c>
      <c r="C530" s="53" t="s">
        <v>143</v>
      </c>
      <c r="D530" s="53" t="s">
        <v>167</v>
      </c>
      <c r="E530" s="54"/>
      <c r="F530" s="54">
        <v>2800</v>
      </c>
      <c r="G530" s="55"/>
      <c r="I530" s="99" t="s">
        <v>148</v>
      </c>
    </row>
    <row r="531" spans="1:10" s="114" customFormat="1" ht="12">
      <c r="A531" s="51">
        <f t="shared" si="19"/>
        <v>526</v>
      </c>
      <c r="B531" s="70">
        <v>40320</v>
      </c>
      <c r="C531" s="53" t="s">
        <v>17</v>
      </c>
      <c r="D531" s="53" t="s">
        <v>414</v>
      </c>
      <c r="E531" s="54"/>
      <c r="F531" s="54">
        <v>3300</v>
      </c>
      <c r="G531" s="55">
        <v>-3300</v>
      </c>
      <c r="H531" s="1"/>
      <c r="I531" s="43"/>
      <c r="J531" s="43"/>
    </row>
    <row r="532" spans="1:10" s="114" customFormat="1" ht="12">
      <c r="A532" s="51">
        <f t="shared" si="19"/>
        <v>527</v>
      </c>
      <c r="B532" s="70">
        <v>40327</v>
      </c>
      <c r="C532" s="53" t="s">
        <v>15</v>
      </c>
      <c r="D532" s="100" t="s">
        <v>547</v>
      </c>
      <c r="E532" s="54">
        <v>12300</v>
      </c>
      <c r="F532" s="54"/>
      <c r="G532" s="55"/>
      <c r="H532" s="1"/>
      <c r="I532" s="43"/>
      <c r="J532" s="43"/>
    </row>
    <row r="533" spans="1:7" ht="12">
      <c r="A533" s="51">
        <f t="shared" si="19"/>
        <v>528</v>
      </c>
      <c r="B533" s="70">
        <v>40327</v>
      </c>
      <c r="C533" s="53" t="s">
        <v>143</v>
      </c>
      <c r="D533" s="53" t="s">
        <v>545</v>
      </c>
      <c r="E533" s="54"/>
      <c r="F533" s="54">
        <v>4270</v>
      </c>
      <c r="G533" s="55"/>
    </row>
    <row r="534" spans="1:10" s="114" customFormat="1" ht="12">
      <c r="A534" s="51">
        <f t="shared" si="19"/>
        <v>529</v>
      </c>
      <c r="B534" s="70">
        <v>40327</v>
      </c>
      <c r="C534" s="53" t="s">
        <v>17</v>
      </c>
      <c r="D534" s="53" t="s">
        <v>546</v>
      </c>
      <c r="E534" s="54"/>
      <c r="F534" s="54">
        <v>5775</v>
      </c>
      <c r="G534" s="55">
        <v>-5775</v>
      </c>
      <c r="H534" s="1"/>
      <c r="I534" s="43"/>
      <c r="J534" s="43"/>
    </row>
    <row r="535" spans="1:10" s="114" customFormat="1" ht="12">
      <c r="A535" s="51">
        <f t="shared" si="19"/>
        <v>530</v>
      </c>
      <c r="B535" s="70">
        <v>40334</v>
      </c>
      <c r="C535" s="53" t="s">
        <v>15</v>
      </c>
      <c r="D535" s="53" t="s">
        <v>548</v>
      </c>
      <c r="E535" s="54">
        <v>5550</v>
      </c>
      <c r="F535" s="54"/>
      <c r="G535" s="55"/>
      <c r="H535" s="1"/>
      <c r="J535" s="43"/>
    </row>
    <row r="536" spans="1:7" ht="12">
      <c r="A536" s="51">
        <f t="shared" si="19"/>
        <v>531</v>
      </c>
      <c r="B536" s="70">
        <v>40334</v>
      </c>
      <c r="C536" s="53" t="s">
        <v>143</v>
      </c>
      <c r="D536" s="53" t="s">
        <v>167</v>
      </c>
      <c r="E536" s="54"/>
      <c r="F536" s="54">
        <v>2800</v>
      </c>
      <c r="G536" s="55"/>
    </row>
    <row r="537" spans="1:10" s="114" customFormat="1" ht="12">
      <c r="A537" s="51">
        <f t="shared" si="19"/>
        <v>532</v>
      </c>
      <c r="B537" s="70">
        <v>40334</v>
      </c>
      <c r="C537" s="53" t="s">
        <v>17</v>
      </c>
      <c r="D537" s="53" t="s">
        <v>414</v>
      </c>
      <c r="E537" s="54"/>
      <c r="F537" s="54">
        <v>3300</v>
      </c>
      <c r="G537" s="55">
        <v>-3300</v>
      </c>
      <c r="H537" s="1"/>
      <c r="I537" s="43"/>
      <c r="J537" s="43"/>
    </row>
    <row r="538" spans="1:8" s="114" customFormat="1" ht="12">
      <c r="A538" s="51">
        <f>IF(B538="","",A537+1)</f>
        <v>533</v>
      </c>
      <c r="B538" s="70">
        <v>40335</v>
      </c>
      <c r="C538" s="53" t="s">
        <v>17</v>
      </c>
      <c r="D538" s="53" t="s">
        <v>550</v>
      </c>
      <c r="E538" s="54"/>
      <c r="F538" s="54">
        <v>1650</v>
      </c>
      <c r="G538" s="55">
        <v>-1650</v>
      </c>
      <c r="H538" s="53"/>
    </row>
    <row r="539" spans="1:7" ht="12">
      <c r="A539" s="51">
        <f t="shared" si="19"/>
        <v>534</v>
      </c>
      <c r="B539" s="70">
        <v>40336</v>
      </c>
      <c r="C539" s="53" t="s">
        <v>145</v>
      </c>
      <c r="D539" s="53" t="s">
        <v>553</v>
      </c>
      <c r="E539" s="64" t="s">
        <v>148</v>
      </c>
      <c r="F539" s="54">
        <v>500</v>
      </c>
      <c r="G539" s="55"/>
    </row>
    <row r="540" spans="1:7" ht="12">
      <c r="A540" s="51">
        <f t="shared" si="19"/>
        <v>535</v>
      </c>
      <c r="B540" s="70">
        <v>40338</v>
      </c>
      <c r="C540" s="53" t="s">
        <v>6</v>
      </c>
      <c r="D540" s="53" t="s">
        <v>329</v>
      </c>
      <c r="E540" s="54"/>
      <c r="F540" s="54"/>
      <c r="G540" s="55">
        <v>16500</v>
      </c>
    </row>
    <row r="541" spans="1:7" ht="12">
      <c r="A541" s="51">
        <f t="shared" si="19"/>
        <v>536</v>
      </c>
      <c r="B541" s="70">
        <v>40340</v>
      </c>
      <c r="C541" s="53" t="s">
        <v>145</v>
      </c>
      <c r="D541" s="53" t="s">
        <v>553</v>
      </c>
      <c r="E541" s="64" t="s">
        <v>148</v>
      </c>
      <c r="F541" s="54">
        <v>500</v>
      </c>
      <c r="G541" s="55"/>
    </row>
    <row r="542" spans="1:10" s="114" customFormat="1" ht="12">
      <c r="A542" s="51">
        <f t="shared" si="19"/>
        <v>537</v>
      </c>
      <c r="B542" s="70">
        <v>40341</v>
      </c>
      <c r="C542" s="53" t="s">
        <v>15</v>
      </c>
      <c r="D542" s="100" t="s">
        <v>552</v>
      </c>
      <c r="E542" s="54">
        <v>12300</v>
      </c>
      <c r="F542" s="54"/>
      <c r="G542" s="55"/>
      <c r="H542" s="1"/>
      <c r="I542" s="43"/>
      <c r="J542" s="43"/>
    </row>
    <row r="543" spans="1:7" ht="12">
      <c r="A543" s="51">
        <f t="shared" si="19"/>
        <v>538</v>
      </c>
      <c r="B543" s="70">
        <v>40341</v>
      </c>
      <c r="C543" s="53" t="s">
        <v>143</v>
      </c>
      <c r="D543" s="53" t="s">
        <v>370</v>
      </c>
      <c r="E543" s="54"/>
      <c r="F543" s="54">
        <v>3660</v>
      </c>
      <c r="G543" s="55"/>
    </row>
    <row r="544" spans="1:10" s="114" customFormat="1" ht="12">
      <c r="A544" s="51">
        <f t="shared" si="19"/>
        <v>539</v>
      </c>
      <c r="B544" s="70">
        <v>40341</v>
      </c>
      <c r="C544" s="53" t="s">
        <v>17</v>
      </c>
      <c r="D544" s="53" t="s">
        <v>484</v>
      </c>
      <c r="E544" s="54"/>
      <c r="F544" s="54">
        <v>4125</v>
      </c>
      <c r="G544" s="55">
        <v>-4125</v>
      </c>
      <c r="H544" s="1"/>
      <c r="I544" s="43"/>
      <c r="J544" s="43"/>
    </row>
    <row r="545" spans="1:9" ht="12">
      <c r="A545" s="51">
        <f aca="true" t="shared" si="20" ref="A545:A571">IF(B545="","",A544+1)</f>
        <v>540</v>
      </c>
      <c r="B545" s="70">
        <v>40348</v>
      </c>
      <c r="C545" s="53" t="s">
        <v>143</v>
      </c>
      <c r="D545" s="53" t="s">
        <v>554</v>
      </c>
      <c r="E545" s="54"/>
      <c r="F545" s="54">
        <v>3280</v>
      </c>
      <c r="H545" s="1" t="s">
        <v>555</v>
      </c>
      <c r="I545" s="99" t="s">
        <v>148</v>
      </c>
    </row>
    <row r="546" spans="1:8" ht="12">
      <c r="A546" s="51">
        <f t="shared" si="20"/>
        <v>541</v>
      </c>
      <c r="B546" s="70">
        <v>40348</v>
      </c>
      <c r="C546" s="53" t="s">
        <v>15</v>
      </c>
      <c r="D546" s="100" t="s">
        <v>557</v>
      </c>
      <c r="E546" s="54">
        <v>4350</v>
      </c>
      <c r="F546" s="54"/>
      <c r="G546" s="55"/>
      <c r="H546" s="1" t="s">
        <v>556</v>
      </c>
    </row>
    <row r="547" spans="1:7" ht="12">
      <c r="A547" s="51">
        <f t="shared" si="20"/>
        <v>542</v>
      </c>
      <c r="B547" s="70">
        <v>40348</v>
      </c>
      <c r="C547" s="53" t="s">
        <v>143</v>
      </c>
      <c r="D547" s="53" t="s">
        <v>167</v>
      </c>
      <c r="E547" s="54"/>
      <c r="F547" s="54">
        <v>2800</v>
      </c>
      <c r="G547" s="55"/>
    </row>
    <row r="548" spans="1:7" ht="12">
      <c r="A548" s="51">
        <f t="shared" si="20"/>
        <v>543</v>
      </c>
      <c r="B548" s="70">
        <v>40348</v>
      </c>
      <c r="C548" s="53" t="s">
        <v>17</v>
      </c>
      <c r="D548" s="53" t="s">
        <v>331</v>
      </c>
      <c r="E548" s="54"/>
      <c r="F548" s="54">
        <v>3300</v>
      </c>
      <c r="G548" s="55">
        <v>-3300</v>
      </c>
    </row>
    <row r="549" spans="1:7" ht="12">
      <c r="A549" s="51">
        <f t="shared" si="20"/>
        <v>544</v>
      </c>
      <c r="B549" s="70">
        <v>40351</v>
      </c>
      <c r="C549" s="53" t="s">
        <v>145</v>
      </c>
      <c r="D549" s="53" t="s">
        <v>558</v>
      </c>
      <c r="E549" s="64" t="s">
        <v>148</v>
      </c>
      <c r="F549" s="54">
        <v>540</v>
      </c>
      <c r="G549" s="55"/>
    </row>
    <row r="550" spans="1:10" s="114" customFormat="1" ht="12">
      <c r="A550" s="51">
        <f t="shared" si="20"/>
        <v>545</v>
      </c>
      <c r="B550" s="70">
        <v>40355</v>
      </c>
      <c r="C550" s="53" t="s">
        <v>15</v>
      </c>
      <c r="D550" s="100" t="s">
        <v>559</v>
      </c>
      <c r="E550" s="54">
        <v>13650</v>
      </c>
      <c r="F550" s="54"/>
      <c r="G550" s="55"/>
      <c r="H550" s="1"/>
      <c r="I550" s="43"/>
      <c r="J550" s="43"/>
    </row>
    <row r="551" spans="1:7" ht="12">
      <c r="A551" s="51">
        <f t="shared" si="20"/>
        <v>546</v>
      </c>
      <c r="B551" s="70">
        <v>40355</v>
      </c>
      <c r="C551" s="53" t="s">
        <v>143</v>
      </c>
      <c r="D551" s="53" t="s">
        <v>370</v>
      </c>
      <c r="E551" s="54"/>
      <c r="F551" s="54">
        <v>3660</v>
      </c>
      <c r="G551" s="55"/>
    </row>
    <row r="552" spans="1:10" s="114" customFormat="1" ht="12">
      <c r="A552" s="51">
        <f t="shared" si="20"/>
        <v>547</v>
      </c>
      <c r="B552" s="70">
        <v>40355</v>
      </c>
      <c r="C552" s="53" t="s">
        <v>17</v>
      </c>
      <c r="D552" s="53" t="s">
        <v>343</v>
      </c>
      <c r="E552" s="54"/>
      <c r="F552" s="54">
        <v>4950</v>
      </c>
      <c r="G552" s="55">
        <v>-4950</v>
      </c>
      <c r="H552" s="1"/>
      <c r="I552" s="43"/>
      <c r="J552" s="43"/>
    </row>
    <row r="553" spans="1:10" s="114" customFormat="1" ht="12">
      <c r="A553" s="51">
        <f>IF(B553="","",A552+1)</f>
        <v>548</v>
      </c>
      <c r="B553" s="70">
        <v>40361</v>
      </c>
      <c r="C553" s="53" t="s">
        <v>6</v>
      </c>
      <c r="D553" s="53" t="s">
        <v>329</v>
      </c>
      <c r="E553" s="54"/>
      <c r="F553" s="54"/>
      <c r="G553" s="55">
        <v>16500</v>
      </c>
      <c r="H553" s="1"/>
      <c r="I553" s="71" t="str">
        <f>ROW()&amp;"行目より前を表示したい場合は、"</f>
        <v>553行目より前を表示したい場合は、</v>
      </c>
      <c r="J553" s="43"/>
    </row>
    <row r="554" spans="1:10" s="114" customFormat="1" ht="12">
      <c r="A554" s="51">
        <f t="shared" si="20"/>
        <v>549</v>
      </c>
      <c r="B554" s="70">
        <v>40363</v>
      </c>
      <c r="C554" s="53" t="s">
        <v>15</v>
      </c>
      <c r="D554" s="53" t="s">
        <v>560</v>
      </c>
      <c r="E554" s="54">
        <v>14550</v>
      </c>
      <c r="F554" s="54"/>
      <c r="G554" s="55"/>
      <c r="H554" s="1"/>
      <c r="I554" s="71" t="str">
        <f>"5列目と"&amp;ROW()-1&amp;"行目を選択→右クリック→再表示で表示できます。"</f>
        <v>5列目と553行目を選択→右クリック→再表示で表示できます。</v>
      </c>
      <c r="J554" s="43"/>
    </row>
    <row r="555" spans="1:7" ht="12">
      <c r="A555" s="51">
        <f>IF(B555="","",A554+1)</f>
        <v>550</v>
      </c>
      <c r="B555" s="70">
        <v>40363</v>
      </c>
      <c r="C555" s="53" t="s">
        <v>143</v>
      </c>
      <c r="D555" s="53" t="s">
        <v>297</v>
      </c>
      <c r="E555" s="54"/>
      <c r="F555" s="54">
        <v>900</v>
      </c>
      <c r="G555" s="55"/>
    </row>
    <row r="556" spans="1:10" s="114" customFormat="1" ht="12">
      <c r="A556" s="51">
        <f t="shared" si="20"/>
        <v>551</v>
      </c>
      <c r="B556" s="70">
        <v>40363</v>
      </c>
      <c r="C556" s="53" t="s">
        <v>17</v>
      </c>
      <c r="D556" s="53" t="s">
        <v>382</v>
      </c>
      <c r="E556" s="54"/>
      <c r="F556" s="54">
        <v>4950</v>
      </c>
      <c r="G556" s="55">
        <v>-4950</v>
      </c>
      <c r="H556" s="1"/>
      <c r="I556" s="43"/>
      <c r="J556" s="43"/>
    </row>
    <row r="557" spans="1:7" ht="12">
      <c r="A557" s="51">
        <f>IF(B557="","",A556+1)</f>
        <v>552</v>
      </c>
      <c r="B557" s="70">
        <v>40378</v>
      </c>
      <c r="C557" s="53" t="s">
        <v>15</v>
      </c>
      <c r="D557" s="53" t="s">
        <v>561</v>
      </c>
      <c r="E557" s="54">
        <v>11100</v>
      </c>
      <c r="F557" s="54"/>
      <c r="G557" s="55"/>
    </row>
    <row r="558" spans="1:7" ht="12">
      <c r="A558" s="51">
        <f t="shared" si="20"/>
        <v>553</v>
      </c>
      <c r="B558" s="70">
        <v>40378</v>
      </c>
      <c r="C558" s="53" t="s">
        <v>143</v>
      </c>
      <c r="D558" s="53" t="s">
        <v>107</v>
      </c>
      <c r="E558" s="54"/>
      <c r="F558" s="54">
        <v>2500</v>
      </c>
      <c r="G558" s="55"/>
    </row>
    <row r="559" spans="1:7" ht="12">
      <c r="A559" s="51">
        <f>IF(B559="","",A558+1)</f>
        <v>554</v>
      </c>
      <c r="B559" s="70">
        <v>40378</v>
      </c>
      <c r="C559" s="53" t="s">
        <v>17</v>
      </c>
      <c r="D559" s="53" t="s">
        <v>382</v>
      </c>
      <c r="E559" s="54"/>
      <c r="F559" s="54">
        <v>4950</v>
      </c>
      <c r="G559" s="55">
        <v>-4950</v>
      </c>
    </row>
    <row r="560" spans="1:10" s="114" customFormat="1" ht="12">
      <c r="A560" s="51">
        <f t="shared" si="20"/>
        <v>555</v>
      </c>
      <c r="B560" s="70">
        <v>40383</v>
      </c>
      <c r="C560" s="53" t="s">
        <v>15</v>
      </c>
      <c r="D560" s="100" t="s">
        <v>562</v>
      </c>
      <c r="E560" s="54">
        <v>11550</v>
      </c>
      <c r="F560" s="54"/>
      <c r="G560" s="55"/>
      <c r="H560" s="1"/>
      <c r="I560" s="43"/>
      <c r="J560" s="43"/>
    </row>
    <row r="561" spans="1:7" ht="12">
      <c r="A561" s="51">
        <f>IF(B561="","",A560+1)</f>
        <v>556</v>
      </c>
      <c r="B561" s="70">
        <v>40383</v>
      </c>
      <c r="C561" s="53" t="s">
        <v>143</v>
      </c>
      <c r="D561" s="53" t="s">
        <v>370</v>
      </c>
      <c r="E561" s="54"/>
      <c r="F561" s="54">
        <v>3660</v>
      </c>
      <c r="G561" s="55"/>
    </row>
    <row r="562" spans="1:10" s="114" customFormat="1" ht="12">
      <c r="A562" s="51">
        <f t="shared" si="20"/>
        <v>557</v>
      </c>
      <c r="B562" s="70">
        <v>40383</v>
      </c>
      <c r="C562" s="53" t="s">
        <v>17</v>
      </c>
      <c r="D562" s="53" t="s">
        <v>382</v>
      </c>
      <c r="E562" s="54"/>
      <c r="F562" s="54">
        <v>4950</v>
      </c>
      <c r="G562" s="55">
        <v>-4950</v>
      </c>
      <c r="H562" s="1"/>
      <c r="I562" s="43"/>
      <c r="J562" s="43"/>
    </row>
    <row r="563" spans="1:8" s="114" customFormat="1" ht="12">
      <c r="A563" s="51">
        <f>IF(B563="","",A562+1)</f>
        <v>558</v>
      </c>
      <c r="B563" s="70">
        <v>40384</v>
      </c>
      <c r="C563" s="53" t="s">
        <v>17</v>
      </c>
      <c r="D563" s="53" t="s">
        <v>531</v>
      </c>
      <c r="E563" s="54"/>
      <c r="F563" s="54">
        <v>1650</v>
      </c>
      <c r="G563" s="55">
        <v>-1650</v>
      </c>
      <c r="H563" s="53"/>
    </row>
    <row r="564" spans="1:7" ht="12">
      <c r="A564" s="51">
        <f t="shared" si="20"/>
        <v>559</v>
      </c>
      <c r="B564" s="70">
        <v>40387</v>
      </c>
      <c r="C564" s="53" t="s">
        <v>6</v>
      </c>
      <c r="D564" s="53" t="s">
        <v>329</v>
      </c>
      <c r="E564" s="54"/>
      <c r="F564" s="54"/>
      <c r="G564" s="55">
        <v>16500</v>
      </c>
    </row>
    <row r="565" spans="1:10" s="114" customFormat="1" ht="12">
      <c r="A565" s="51">
        <f t="shared" si="20"/>
        <v>560</v>
      </c>
      <c r="B565" s="70">
        <v>40390</v>
      </c>
      <c r="C565" s="53" t="s">
        <v>15</v>
      </c>
      <c r="D565" s="100" t="s">
        <v>563</v>
      </c>
      <c r="E565" s="54">
        <v>3300</v>
      </c>
      <c r="F565" s="54"/>
      <c r="G565" s="55"/>
      <c r="H565" s="1"/>
      <c r="I565" s="43"/>
      <c r="J565" s="43"/>
    </row>
    <row r="566" spans="1:7" ht="12">
      <c r="A566" s="51">
        <f t="shared" si="20"/>
        <v>561</v>
      </c>
      <c r="B566" s="70">
        <v>40390</v>
      </c>
      <c r="C566" s="53" t="s">
        <v>143</v>
      </c>
      <c r="D566" s="53" t="s">
        <v>392</v>
      </c>
      <c r="E566" s="54"/>
      <c r="F566" s="54">
        <v>1830</v>
      </c>
      <c r="G566" s="55"/>
    </row>
    <row r="567" spans="1:10" s="114" customFormat="1" ht="12">
      <c r="A567" s="51">
        <f t="shared" si="20"/>
        <v>562</v>
      </c>
      <c r="B567" s="70">
        <v>40390</v>
      </c>
      <c r="C567" s="53" t="s">
        <v>17</v>
      </c>
      <c r="D567" s="53" t="s">
        <v>564</v>
      </c>
      <c r="E567" s="54"/>
      <c r="F567" s="54">
        <v>2475</v>
      </c>
      <c r="G567" s="55">
        <v>-2475</v>
      </c>
      <c r="H567" s="1"/>
      <c r="I567" s="43"/>
      <c r="J567" s="43"/>
    </row>
    <row r="568" spans="1:8" ht="12">
      <c r="A568" s="51">
        <f t="shared" si="20"/>
        <v>563</v>
      </c>
      <c r="B568" s="70">
        <v>40390</v>
      </c>
      <c r="C568" s="53" t="s">
        <v>150</v>
      </c>
      <c r="D568" s="53" t="s">
        <v>453</v>
      </c>
      <c r="E568" s="54"/>
      <c r="F568" s="54">
        <v>4950</v>
      </c>
      <c r="G568" s="55">
        <v>-4950</v>
      </c>
      <c r="H568" s="1" t="s">
        <v>508</v>
      </c>
    </row>
    <row r="569" spans="1:7" ht="12">
      <c r="A569" s="51">
        <f t="shared" si="20"/>
        <v>564</v>
      </c>
      <c r="B569" s="70">
        <v>40391</v>
      </c>
      <c r="C569" s="53" t="s">
        <v>15</v>
      </c>
      <c r="D569" s="53" t="s">
        <v>566</v>
      </c>
      <c r="E569" s="54">
        <v>2100</v>
      </c>
      <c r="F569" s="54"/>
      <c r="G569" s="55"/>
    </row>
    <row r="570" spans="1:7" ht="12">
      <c r="A570" s="51">
        <f t="shared" si="20"/>
        <v>565</v>
      </c>
      <c r="B570" s="70">
        <v>40391</v>
      </c>
      <c r="C570" s="53" t="s">
        <v>143</v>
      </c>
      <c r="D570" s="53" t="s">
        <v>107</v>
      </c>
      <c r="E570" s="54"/>
      <c r="F570" s="54">
        <v>2500</v>
      </c>
      <c r="G570" s="55"/>
    </row>
    <row r="571" spans="1:7" ht="12">
      <c r="A571" s="51">
        <f t="shared" si="20"/>
        <v>566</v>
      </c>
      <c r="B571" s="70">
        <v>40391</v>
      </c>
      <c r="C571" s="53" t="s">
        <v>17</v>
      </c>
      <c r="D571" s="53" t="s">
        <v>404</v>
      </c>
      <c r="E571" s="54"/>
      <c r="F571" s="54">
        <v>1650</v>
      </c>
      <c r="G571" s="55">
        <v>-1650</v>
      </c>
    </row>
  </sheetData>
  <autoFilter ref="A5:G520"/>
  <mergeCells count="5">
    <mergeCell ref="A1:G1"/>
    <mergeCell ref="I4:J4"/>
    <mergeCell ref="I5:J5"/>
    <mergeCell ref="K4:L4"/>
    <mergeCell ref="K5:L5"/>
  </mergeCells>
  <printOptions/>
  <pageMargins left="0.31" right="0.14" top="1" bottom="0.94" header="0.512" footer="0.512"/>
  <pageSetup horizontalDpi="600" verticalDpi="600" orientation="portrait" paperSize="9" r:id="rId1"/>
  <headerFooter alignWithMargins="0">
    <oddHeader>&amp;R&amp;D &amp;T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26"/>
  <sheetViews>
    <sheetView zoomScaleSheetLayoutView="100" workbookViewId="0" topLeftCell="A1">
      <pane ySplit="15" topLeftCell="BM211" activePane="bottomLeft" state="frozen"/>
      <selection pane="topLeft" activeCell="A1" sqref="A1"/>
      <selection pane="bottomLeft" activeCell="F226" sqref="F226"/>
    </sheetView>
  </sheetViews>
  <sheetFormatPr defaultColWidth="9.00390625" defaultRowHeight="13.5"/>
  <cols>
    <col min="1" max="1" width="4.50390625" style="10" bestFit="1" customWidth="1"/>
    <col min="2" max="2" width="12.75390625" style="13" bestFit="1" customWidth="1"/>
    <col min="3" max="3" width="18.375" style="10" bestFit="1" customWidth="1"/>
    <col min="4" max="4" width="13.875" style="10" bestFit="1" customWidth="1"/>
    <col min="5" max="5" width="11.625" style="10" bestFit="1" customWidth="1"/>
    <col min="6" max="6" width="28.625" style="10" bestFit="1" customWidth="1"/>
    <col min="7" max="7" width="10.25390625" style="10" bestFit="1" customWidth="1"/>
    <col min="8" max="16384" width="9.00390625" style="10" customWidth="1"/>
  </cols>
  <sheetData>
    <row r="1" spans="1:7" s="12" customFormat="1" ht="21">
      <c r="A1" s="123" t="s">
        <v>7</v>
      </c>
      <c r="B1" s="123"/>
      <c r="C1" s="123"/>
      <c r="D1" s="123"/>
      <c r="E1" s="123"/>
      <c r="F1" s="123"/>
      <c r="G1" s="123"/>
    </row>
    <row r="2" spans="5:7" ht="12">
      <c r="E2" s="3"/>
      <c r="F2" s="3" t="s">
        <v>3</v>
      </c>
      <c r="G2" s="2">
        <v>39453</v>
      </c>
    </row>
    <row r="3" spans="5:7" ht="12">
      <c r="E3" s="3"/>
      <c r="F3" s="3" t="s">
        <v>4</v>
      </c>
      <c r="G3" s="2">
        <f>MAX(B16:B228)</f>
        <v>40391</v>
      </c>
    </row>
    <row r="4" spans="2:7" ht="13.5">
      <c r="B4" s="11" t="s">
        <v>10</v>
      </c>
      <c r="C4" s="8"/>
      <c r="D4" s="8"/>
      <c r="E4" s="8"/>
      <c r="F4" s="9"/>
      <c r="G4" s="9"/>
    </row>
    <row r="5" spans="1:7" ht="13.5">
      <c r="A5" s="14" t="s">
        <v>13</v>
      </c>
      <c r="B5" s="6" t="s">
        <v>11</v>
      </c>
      <c r="C5" s="6" t="s">
        <v>12</v>
      </c>
      <c r="D5" s="6" t="s">
        <v>8</v>
      </c>
      <c r="E5" s="6" t="s">
        <v>21</v>
      </c>
      <c r="F5" s="6" t="s">
        <v>132</v>
      </c>
      <c r="G5" s="9"/>
    </row>
    <row r="6" spans="1:7" ht="13.5">
      <c r="A6" s="1">
        <v>1</v>
      </c>
      <c r="B6" s="5" t="s">
        <v>18</v>
      </c>
      <c r="C6" s="5" t="s">
        <v>19</v>
      </c>
      <c r="D6" s="58" t="s">
        <v>129</v>
      </c>
      <c r="E6" s="5">
        <v>4.5</v>
      </c>
      <c r="F6" s="103"/>
      <c r="G6" s="9"/>
    </row>
    <row r="7" spans="1:7" ht="13.5">
      <c r="A7" s="1">
        <f aca="true" t="shared" si="0" ref="A7:A12">A6+1</f>
        <v>2</v>
      </c>
      <c r="B7" s="5" t="s">
        <v>378</v>
      </c>
      <c r="C7" s="5" t="s">
        <v>375</v>
      </c>
      <c r="D7" s="58" t="s">
        <v>129</v>
      </c>
      <c r="E7" s="65">
        <v>0</v>
      </c>
      <c r="F7" s="103" t="s">
        <v>379</v>
      </c>
      <c r="G7" s="9"/>
    </row>
    <row r="8" spans="1:7" ht="13.5">
      <c r="A8" s="1">
        <f t="shared" si="0"/>
        <v>3</v>
      </c>
      <c r="B8" s="5" t="s">
        <v>378</v>
      </c>
      <c r="C8" s="5" t="s">
        <v>376</v>
      </c>
      <c r="D8" s="58" t="s">
        <v>129</v>
      </c>
      <c r="E8" s="65">
        <v>0</v>
      </c>
      <c r="F8" s="103" t="s">
        <v>379</v>
      </c>
      <c r="G8" s="9"/>
    </row>
    <row r="9" spans="1:7" ht="13.5">
      <c r="A9" s="1">
        <f t="shared" si="0"/>
        <v>4</v>
      </c>
      <c r="B9" s="5" t="s">
        <v>378</v>
      </c>
      <c r="C9" s="5" t="s">
        <v>377</v>
      </c>
      <c r="D9" s="58" t="s">
        <v>129</v>
      </c>
      <c r="E9" s="65">
        <v>0</v>
      </c>
      <c r="F9" s="103" t="s">
        <v>380</v>
      </c>
      <c r="G9" s="9"/>
    </row>
    <row r="10" spans="1:7" ht="13.5">
      <c r="A10" s="1">
        <f t="shared" si="0"/>
        <v>5</v>
      </c>
      <c r="B10" s="5" t="s">
        <v>18</v>
      </c>
      <c r="C10" s="5" t="s">
        <v>19</v>
      </c>
      <c r="D10" s="58" t="s">
        <v>231</v>
      </c>
      <c r="E10" s="65">
        <v>0</v>
      </c>
      <c r="F10" s="103"/>
      <c r="G10" s="9"/>
    </row>
    <row r="11" spans="1:7" ht="13.5">
      <c r="A11" s="1">
        <f t="shared" si="0"/>
        <v>6</v>
      </c>
      <c r="B11" s="5" t="s">
        <v>18</v>
      </c>
      <c r="C11" s="5" t="s">
        <v>19</v>
      </c>
      <c r="D11" s="58" t="s">
        <v>387</v>
      </c>
      <c r="E11" s="65">
        <v>0</v>
      </c>
      <c r="F11" s="103"/>
      <c r="G11" s="9"/>
    </row>
    <row r="12" spans="1:7" ht="13.5">
      <c r="A12" s="1">
        <f t="shared" si="0"/>
        <v>7</v>
      </c>
      <c r="B12" s="5" t="s">
        <v>504</v>
      </c>
      <c r="C12" s="5" t="s">
        <v>496</v>
      </c>
      <c r="D12" s="58" t="s">
        <v>231</v>
      </c>
      <c r="E12" s="65">
        <v>0</v>
      </c>
      <c r="F12" s="103"/>
      <c r="G12" s="9"/>
    </row>
    <row r="13" spans="2:7" ht="13.5">
      <c r="B13" s="8"/>
      <c r="C13" s="8"/>
      <c r="D13" s="8"/>
      <c r="E13" s="8"/>
      <c r="F13" s="9"/>
      <c r="G13" s="9"/>
    </row>
    <row r="14" spans="2:7" ht="13.5">
      <c r="B14" s="11" t="s">
        <v>9</v>
      </c>
      <c r="C14" s="8"/>
      <c r="D14" s="8"/>
      <c r="E14" s="8"/>
      <c r="F14" s="9"/>
      <c r="G14" s="9"/>
    </row>
    <row r="15" spans="1:7" s="68" customFormat="1" ht="13.5">
      <c r="A15" s="7" t="s">
        <v>14</v>
      </c>
      <c r="B15" s="7" t="s">
        <v>0</v>
      </c>
      <c r="C15" s="7" t="s">
        <v>159</v>
      </c>
      <c r="D15" s="7" t="s">
        <v>20</v>
      </c>
      <c r="E15" s="7" t="s">
        <v>21</v>
      </c>
      <c r="F15" s="7" t="s">
        <v>132</v>
      </c>
      <c r="G15" s="67"/>
    </row>
    <row r="16" spans="1:6" s="68" customFormat="1" ht="13.5">
      <c r="A16" s="65">
        <v>1</v>
      </c>
      <c r="B16" s="66">
        <v>39453</v>
      </c>
      <c r="C16" s="65" t="s">
        <v>160</v>
      </c>
      <c r="D16" s="65">
        <v>4</v>
      </c>
      <c r="E16" s="65">
        <v>8</v>
      </c>
      <c r="F16" s="65"/>
    </row>
    <row r="17" spans="1:6" s="68" customFormat="1" ht="13.5">
      <c r="A17" s="65">
        <f>A16+1</f>
        <v>2</v>
      </c>
      <c r="B17" s="66">
        <v>39460</v>
      </c>
      <c r="C17" s="65" t="s">
        <v>160</v>
      </c>
      <c r="D17" s="65">
        <v>1.5</v>
      </c>
      <c r="E17" s="65">
        <v>6.5</v>
      </c>
      <c r="F17" s="65"/>
    </row>
    <row r="18" spans="1:6" s="68" customFormat="1" ht="13.5">
      <c r="A18" s="65">
        <f aca="true" t="shared" si="1" ref="A18:A24">A17+1</f>
        <v>3</v>
      </c>
      <c r="B18" s="66">
        <v>39466</v>
      </c>
      <c r="C18" s="65" t="s">
        <v>160</v>
      </c>
      <c r="D18" s="65">
        <v>2.5</v>
      </c>
      <c r="E18" s="65">
        <v>4</v>
      </c>
      <c r="F18" s="65"/>
    </row>
    <row r="19" spans="1:6" s="68" customFormat="1" ht="13.5">
      <c r="A19" s="65">
        <f t="shared" si="1"/>
        <v>4</v>
      </c>
      <c r="B19" s="66">
        <v>39474</v>
      </c>
      <c r="C19" s="65" t="s">
        <v>160</v>
      </c>
      <c r="D19" s="65">
        <v>1</v>
      </c>
      <c r="E19" s="65">
        <v>3</v>
      </c>
      <c r="F19" s="65"/>
    </row>
    <row r="20" spans="1:6" s="68" customFormat="1" ht="13.5">
      <c r="A20" s="65">
        <f t="shared" si="1"/>
        <v>5</v>
      </c>
      <c r="B20" s="66">
        <v>39480</v>
      </c>
      <c r="C20" s="65" t="s">
        <v>160</v>
      </c>
      <c r="D20" s="65">
        <v>2</v>
      </c>
      <c r="E20" s="65">
        <v>1</v>
      </c>
      <c r="F20" s="65" t="s">
        <v>133</v>
      </c>
    </row>
    <row r="21" spans="1:6" s="68" customFormat="1" ht="13.5">
      <c r="A21" s="65">
        <f t="shared" si="1"/>
        <v>6</v>
      </c>
      <c r="B21" s="66">
        <v>39480</v>
      </c>
      <c r="C21" s="65" t="s">
        <v>161</v>
      </c>
      <c r="D21" s="65">
        <v>0</v>
      </c>
      <c r="E21" s="65">
        <v>11</v>
      </c>
      <c r="F21" s="65" t="s">
        <v>308</v>
      </c>
    </row>
    <row r="22" spans="1:6" s="68" customFormat="1" ht="13.5">
      <c r="A22" s="65">
        <f t="shared" si="1"/>
        <v>7</v>
      </c>
      <c r="B22" s="66">
        <v>39487</v>
      </c>
      <c r="C22" s="65" t="s">
        <v>158</v>
      </c>
      <c r="D22" s="65">
        <v>1</v>
      </c>
      <c r="E22" s="65">
        <v>10</v>
      </c>
      <c r="F22" s="65"/>
    </row>
    <row r="23" spans="1:6" s="68" customFormat="1" ht="13.5">
      <c r="A23" s="65">
        <f t="shared" si="1"/>
        <v>8</v>
      </c>
      <c r="B23" s="66">
        <v>39501</v>
      </c>
      <c r="C23" s="65" t="s">
        <v>158</v>
      </c>
      <c r="D23" s="65">
        <v>2.5</v>
      </c>
      <c r="E23" s="65">
        <v>7.5</v>
      </c>
      <c r="F23" s="65"/>
    </row>
    <row r="24" spans="1:6" s="68" customFormat="1" ht="13.5">
      <c r="A24" s="65">
        <f t="shared" si="1"/>
        <v>9</v>
      </c>
      <c r="B24" s="66">
        <v>39508</v>
      </c>
      <c r="C24" s="65" t="s">
        <v>158</v>
      </c>
      <c r="D24" s="65">
        <v>1</v>
      </c>
      <c r="E24" s="65">
        <v>6.5</v>
      </c>
      <c r="F24" s="65"/>
    </row>
    <row r="25" spans="1:6" s="68" customFormat="1" ht="13.5">
      <c r="A25" s="65">
        <f aca="true" t="shared" si="2" ref="A25:A35">A24+1</f>
        <v>10</v>
      </c>
      <c r="B25" s="66">
        <v>39516</v>
      </c>
      <c r="C25" s="65" t="s">
        <v>158</v>
      </c>
      <c r="D25" s="65">
        <v>2.5</v>
      </c>
      <c r="E25" s="65">
        <v>4</v>
      </c>
      <c r="F25" s="65"/>
    </row>
    <row r="26" spans="1:6" s="68" customFormat="1" ht="13.5">
      <c r="A26" s="65">
        <f t="shared" si="2"/>
        <v>11</v>
      </c>
      <c r="B26" s="66">
        <v>39522</v>
      </c>
      <c r="C26" s="65" t="s">
        <v>158</v>
      </c>
      <c r="D26" s="65">
        <v>1</v>
      </c>
      <c r="E26" s="65">
        <v>3</v>
      </c>
      <c r="F26" s="65"/>
    </row>
    <row r="27" spans="1:6" s="68" customFormat="1" ht="13.5">
      <c r="A27" s="65">
        <f t="shared" si="2"/>
        <v>12</v>
      </c>
      <c r="B27" s="66">
        <v>39529</v>
      </c>
      <c r="C27" s="65" t="s">
        <v>158</v>
      </c>
      <c r="D27" s="65">
        <v>1</v>
      </c>
      <c r="E27" s="65">
        <v>2</v>
      </c>
      <c r="F27" s="65"/>
    </row>
    <row r="28" spans="1:6" s="68" customFormat="1" ht="13.5">
      <c r="A28" s="65">
        <f t="shared" si="2"/>
        <v>13</v>
      </c>
      <c r="B28" s="66">
        <v>39535</v>
      </c>
      <c r="C28" s="65" t="s">
        <v>158</v>
      </c>
      <c r="D28" s="65">
        <v>0</v>
      </c>
      <c r="E28" s="65">
        <v>12</v>
      </c>
      <c r="F28" s="65" t="s">
        <v>309</v>
      </c>
    </row>
    <row r="29" spans="1:6" s="68" customFormat="1" ht="13.5">
      <c r="A29" s="65">
        <f t="shared" si="2"/>
        <v>14</v>
      </c>
      <c r="B29" s="66">
        <v>39536</v>
      </c>
      <c r="C29" s="65" t="s">
        <v>158</v>
      </c>
      <c r="D29" s="65">
        <v>2</v>
      </c>
      <c r="E29" s="65">
        <v>10</v>
      </c>
      <c r="F29" s="65"/>
    </row>
    <row r="30" spans="1:6" s="68" customFormat="1" ht="13.5">
      <c r="A30" s="65">
        <f t="shared" si="2"/>
        <v>15</v>
      </c>
      <c r="B30" s="66">
        <v>39543</v>
      </c>
      <c r="C30" s="65" t="s">
        <v>158</v>
      </c>
      <c r="D30" s="65">
        <v>3.5</v>
      </c>
      <c r="E30" s="65">
        <v>6.5</v>
      </c>
      <c r="F30" s="65"/>
    </row>
    <row r="31" spans="1:6" s="68" customFormat="1" ht="13.5">
      <c r="A31" s="65">
        <f t="shared" si="2"/>
        <v>16</v>
      </c>
      <c r="B31" s="66">
        <v>39551</v>
      </c>
      <c r="C31" s="65" t="s">
        <v>158</v>
      </c>
      <c r="D31" s="65">
        <v>3</v>
      </c>
      <c r="E31" s="65">
        <v>3.5</v>
      </c>
      <c r="F31" s="65"/>
    </row>
    <row r="32" spans="1:6" s="68" customFormat="1" ht="13.5">
      <c r="A32" s="65">
        <f t="shared" si="2"/>
        <v>17</v>
      </c>
      <c r="B32" s="66">
        <v>39557</v>
      </c>
      <c r="C32" s="65" t="s">
        <v>158</v>
      </c>
      <c r="D32" s="65">
        <v>1</v>
      </c>
      <c r="E32" s="65">
        <v>2.5</v>
      </c>
      <c r="F32" s="65"/>
    </row>
    <row r="33" spans="1:6" s="68" customFormat="1" ht="13.5">
      <c r="A33" s="65">
        <f t="shared" si="2"/>
        <v>18</v>
      </c>
      <c r="B33" s="66">
        <v>39558</v>
      </c>
      <c r="C33" s="65" t="s">
        <v>158</v>
      </c>
      <c r="D33" s="65">
        <v>0</v>
      </c>
      <c r="E33" s="65">
        <v>12.5</v>
      </c>
      <c r="F33" s="65" t="s">
        <v>309</v>
      </c>
    </row>
    <row r="34" spans="1:6" s="68" customFormat="1" ht="13.5">
      <c r="A34" s="65">
        <f t="shared" si="2"/>
        <v>19</v>
      </c>
      <c r="B34" s="66">
        <v>39565</v>
      </c>
      <c r="C34" s="65" t="s">
        <v>158</v>
      </c>
      <c r="D34" s="65">
        <v>2.5</v>
      </c>
      <c r="E34" s="65">
        <v>10</v>
      </c>
      <c r="F34" s="65"/>
    </row>
    <row r="35" spans="1:6" s="68" customFormat="1" ht="13.5">
      <c r="A35" s="65">
        <f t="shared" si="2"/>
        <v>20</v>
      </c>
      <c r="B35" s="66">
        <v>39571</v>
      </c>
      <c r="C35" s="65" t="s">
        <v>158</v>
      </c>
      <c r="D35" s="65">
        <v>4</v>
      </c>
      <c r="E35" s="65">
        <v>6</v>
      </c>
      <c r="F35" s="65"/>
    </row>
    <row r="36" spans="1:6" s="68" customFormat="1" ht="13.5">
      <c r="A36" s="65">
        <f aca="true" t="shared" si="3" ref="A36:A44">A35+1</f>
        <v>21</v>
      </c>
      <c r="B36" s="66">
        <v>39574</v>
      </c>
      <c r="C36" s="65" t="s">
        <v>158</v>
      </c>
      <c r="D36" s="65">
        <v>1</v>
      </c>
      <c r="E36" s="65">
        <v>5</v>
      </c>
      <c r="F36" s="65" t="s">
        <v>134</v>
      </c>
    </row>
    <row r="37" spans="1:6" s="68" customFormat="1" ht="13.5">
      <c r="A37" s="65">
        <f t="shared" si="3"/>
        <v>22</v>
      </c>
      <c r="B37" s="66">
        <v>39578</v>
      </c>
      <c r="C37" s="65" t="s">
        <v>157</v>
      </c>
      <c r="D37" s="65">
        <v>0</v>
      </c>
      <c r="E37" s="65">
        <v>15</v>
      </c>
      <c r="F37" s="65" t="s">
        <v>309</v>
      </c>
    </row>
    <row r="38" spans="1:6" s="68" customFormat="1" ht="13.5">
      <c r="A38" s="65">
        <f t="shared" si="3"/>
        <v>23</v>
      </c>
      <c r="B38" s="66">
        <v>39579</v>
      </c>
      <c r="C38" s="65" t="s">
        <v>158</v>
      </c>
      <c r="D38" s="65">
        <v>3</v>
      </c>
      <c r="E38" s="65">
        <v>12</v>
      </c>
      <c r="F38" s="65"/>
    </row>
    <row r="39" spans="1:6" s="68" customFormat="1" ht="13.5">
      <c r="A39" s="65">
        <f t="shared" si="3"/>
        <v>24</v>
      </c>
      <c r="B39" s="66">
        <v>39586</v>
      </c>
      <c r="C39" s="65" t="s">
        <v>158</v>
      </c>
      <c r="D39" s="65">
        <v>2.5</v>
      </c>
      <c r="E39" s="65">
        <v>9.5</v>
      </c>
      <c r="F39" s="65"/>
    </row>
    <row r="40" spans="1:6" s="68" customFormat="1" ht="13.5">
      <c r="A40" s="65">
        <f t="shared" si="3"/>
        <v>25</v>
      </c>
      <c r="B40" s="66">
        <v>39592</v>
      </c>
      <c r="C40" s="65" t="s">
        <v>158</v>
      </c>
      <c r="D40" s="65">
        <v>3</v>
      </c>
      <c r="E40" s="65">
        <v>6.5</v>
      </c>
      <c r="F40" s="65"/>
    </row>
    <row r="41" spans="1:6" s="68" customFormat="1" ht="13.5">
      <c r="A41" s="65">
        <f t="shared" si="3"/>
        <v>26</v>
      </c>
      <c r="B41" s="66">
        <v>39599</v>
      </c>
      <c r="C41" s="65" t="s">
        <v>158</v>
      </c>
      <c r="D41" s="65">
        <v>3.5</v>
      </c>
      <c r="E41" s="65">
        <v>3</v>
      </c>
      <c r="F41" s="65"/>
    </row>
    <row r="42" spans="1:6" s="68" customFormat="1" ht="13.5">
      <c r="A42" s="65">
        <f t="shared" si="3"/>
        <v>27</v>
      </c>
      <c r="B42" s="66">
        <v>39602</v>
      </c>
      <c r="C42" s="65" t="s">
        <v>158</v>
      </c>
      <c r="D42" s="65">
        <v>0</v>
      </c>
      <c r="E42" s="65">
        <v>13</v>
      </c>
      <c r="F42" s="65" t="s">
        <v>309</v>
      </c>
    </row>
    <row r="43" spans="1:6" s="68" customFormat="1" ht="13.5">
      <c r="A43" s="65">
        <f t="shared" si="3"/>
        <v>28</v>
      </c>
      <c r="B43" s="66">
        <v>39606</v>
      </c>
      <c r="C43" s="65" t="s">
        <v>158</v>
      </c>
      <c r="D43" s="65">
        <v>2.5</v>
      </c>
      <c r="E43" s="65">
        <v>10.5</v>
      </c>
      <c r="F43" s="65"/>
    </row>
    <row r="44" spans="1:6" s="68" customFormat="1" ht="13.5">
      <c r="A44" s="65">
        <f t="shared" si="3"/>
        <v>29</v>
      </c>
      <c r="B44" s="66">
        <v>39606</v>
      </c>
      <c r="C44" s="65" t="s">
        <v>158</v>
      </c>
      <c r="D44" s="65">
        <v>1</v>
      </c>
      <c r="E44" s="65">
        <v>9.5</v>
      </c>
      <c r="F44" s="65" t="s">
        <v>152</v>
      </c>
    </row>
    <row r="45" spans="1:6" s="68" customFormat="1" ht="13.5">
      <c r="A45" s="65">
        <f>A44+1</f>
        <v>30</v>
      </c>
      <c r="B45" s="66">
        <v>39613</v>
      </c>
      <c r="C45" s="65" t="s">
        <v>158</v>
      </c>
      <c r="D45" s="65">
        <v>2.5</v>
      </c>
      <c r="E45" s="65">
        <v>7</v>
      </c>
      <c r="F45" s="65"/>
    </row>
    <row r="46" spans="1:6" s="68" customFormat="1" ht="13.5">
      <c r="A46" s="65">
        <f aca="true" t="shared" si="4" ref="A46:A88">A45+1</f>
        <v>31</v>
      </c>
      <c r="B46" s="66">
        <v>39621</v>
      </c>
      <c r="C46" s="65" t="s">
        <v>158</v>
      </c>
      <c r="D46" s="65">
        <v>3</v>
      </c>
      <c r="E46" s="65">
        <v>4</v>
      </c>
      <c r="F46" s="65"/>
    </row>
    <row r="47" spans="1:6" s="68" customFormat="1" ht="13.5">
      <c r="A47" s="65">
        <f t="shared" si="4"/>
        <v>32</v>
      </c>
      <c r="B47" s="66">
        <v>39623</v>
      </c>
      <c r="C47" s="65" t="s">
        <v>158</v>
      </c>
      <c r="D47" s="65">
        <v>0</v>
      </c>
      <c r="E47" s="65">
        <v>14</v>
      </c>
      <c r="F47" s="65" t="s">
        <v>309</v>
      </c>
    </row>
    <row r="48" spans="1:6" s="68" customFormat="1" ht="13.5">
      <c r="A48" s="65">
        <f t="shared" si="4"/>
        <v>33</v>
      </c>
      <c r="B48" s="66">
        <v>39627</v>
      </c>
      <c r="C48" s="65" t="s">
        <v>158</v>
      </c>
      <c r="D48" s="65">
        <v>2.5</v>
      </c>
      <c r="E48" s="65">
        <v>11.5</v>
      </c>
      <c r="F48" s="65"/>
    </row>
    <row r="49" spans="1:6" s="68" customFormat="1" ht="13.5">
      <c r="A49" s="65">
        <f t="shared" si="4"/>
        <v>34</v>
      </c>
      <c r="B49" s="66">
        <v>39634</v>
      </c>
      <c r="C49" s="65" t="s">
        <v>158</v>
      </c>
      <c r="D49" s="65">
        <v>2.5</v>
      </c>
      <c r="E49" s="65">
        <v>9</v>
      </c>
      <c r="F49" s="65"/>
    </row>
    <row r="50" spans="1:6" s="68" customFormat="1" ht="13.5">
      <c r="A50" s="65">
        <f t="shared" si="4"/>
        <v>35</v>
      </c>
      <c r="B50" s="66">
        <v>39641</v>
      </c>
      <c r="C50" s="65" t="s">
        <v>158</v>
      </c>
      <c r="D50" s="65">
        <v>2</v>
      </c>
      <c r="E50" s="65">
        <v>7</v>
      </c>
      <c r="F50" s="65"/>
    </row>
    <row r="51" spans="1:6" s="68" customFormat="1" ht="13.5">
      <c r="A51" s="65">
        <f t="shared" si="4"/>
        <v>36</v>
      </c>
      <c r="B51" s="66">
        <v>39642</v>
      </c>
      <c r="C51" s="65" t="s">
        <v>158</v>
      </c>
      <c r="D51" s="65">
        <v>1</v>
      </c>
      <c r="E51" s="65">
        <v>6</v>
      </c>
      <c r="F51" s="65" t="s">
        <v>166</v>
      </c>
    </row>
    <row r="52" spans="1:6" s="68" customFormat="1" ht="13.5">
      <c r="A52" s="65">
        <f t="shared" si="4"/>
        <v>37</v>
      </c>
      <c r="B52" s="66">
        <v>39650</v>
      </c>
      <c r="C52" s="65" t="s">
        <v>158</v>
      </c>
      <c r="D52" s="65">
        <v>2</v>
      </c>
      <c r="E52" s="65">
        <v>4</v>
      </c>
      <c r="F52" s="65"/>
    </row>
    <row r="53" spans="1:6" s="68" customFormat="1" ht="13.5">
      <c r="A53" s="65">
        <f t="shared" si="4"/>
        <v>38</v>
      </c>
      <c r="B53" s="66">
        <v>39652</v>
      </c>
      <c r="C53" s="65" t="s">
        <v>158</v>
      </c>
      <c r="D53" s="65">
        <v>0</v>
      </c>
      <c r="E53" s="65">
        <v>14</v>
      </c>
      <c r="F53" s="65" t="s">
        <v>309</v>
      </c>
    </row>
    <row r="54" spans="1:6" s="68" customFormat="1" ht="13.5">
      <c r="A54" s="65">
        <f t="shared" si="4"/>
        <v>39</v>
      </c>
      <c r="B54" s="66">
        <v>39655</v>
      </c>
      <c r="C54" s="65" t="s">
        <v>158</v>
      </c>
      <c r="D54" s="65">
        <v>2</v>
      </c>
      <c r="E54" s="65">
        <v>12</v>
      </c>
      <c r="F54" s="65"/>
    </row>
    <row r="55" spans="1:6" s="68" customFormat="1" ht="13.5">
      <c r="A55" s="65">
        <f t="shared" si="4"/>
        <v>40</v>
      </c>
      <c r="B55" s="66">
        <v>39656</v>
      </c>
      <c r="C55" s="65" t="s">
        <v>158</v>
      </c>
      <c r="D55" s="65">
        <v>1</v>
      </c>
      <c r="E55" s="65">
        <v>11</v>
      </c>
      <c r="F55" s="1" t="s">
        <v>170</v>
      </c>
    </row>
    <row r="56" spans="1:6" ht="13.5">
      <c r="A56" s="65">
        <f t="shared" si="4"/>
        <v>41</v>
      </c>
      <c r="B56" s="66">
        <v>39663</v>
      </c>
      <c r="C56" s="65" t="s">
        <v>158</v>
      </c>
      <c r="D56" s="65">
        <v>2</v>
      </c>
      <c r="E56" s="65">
        <v>9</v>
      </c>
      <c r="F56" s="1" t="s">
        <v>177</v>
      </c>
    </row>
    <row r="57" spans="1:6" ht="13.5">
      <c r="A57" s="65">
        <f t="shared" si="4"/>
        <v>42</v>
      </c>
      <c r="B57" s="66">
        <v>39670</v>
      </c>
      <c r="C57" s="65" t="s">
        <v>158</v>
      </c>
      <c r="D57" s="65">
        <v>4</v>
      </c>
      <c r="E57" s="65">
        <v>5</v>
      </c>
      <c r="F57" s="1" t="s">
        <v>177</v>
      </c>
    </row>
    <row r="58" spans="1:7" ht="13.5">
      <c r="A58" s="65">
        <f t="shared" si="4"/>
        <v>43</v>
      </c>
      <c r="B58" s="66">
        <v>39673</v>
      </c>
      <c r="C58" s="65" t="s">
        <v>158</v>
      </c>
      <c r="D58" s="65">
        <v>1</v>
      </c>
      <c r="E58" s="65">
        <v>4</v>
      </c>
      <c r="F58" s="1" t="s">
        <v>178</v>
      </c>
      <c r="G58" s="72" t="s">
        <v>148</v>
      </c>
    </row>
    <row r="59" spans="1:6" ht="13.5">
      <c r="A59" s="65">
        <f t="shared" si="4"/>
        <v>44</v>
      </c>
      <c r="B59" s="66">
        <v>39677</v>
      </c>
      <c r="C59" s="65" t="s">
        <v>158</v>
      </c>
      <c r="D59" s="65">
        <v>2</v>
      </c>
      <c r="E59" s="65">
        <v>2</v>
      </c>
      <c r="F59" s="1" t="s">
        <v>179</v>
      </c>
    </row>
    <row r="60" spans="1:6" ht="13.5">
      <c r="A60" s="65">
        <f t="shared" si="4"/>
        <v>45</v>
      </c>
      <c r="B60" s="66">
        <v>39679</v>
      </c>
      <c r="C60" s="65" t="s">
        <v>158</v>
      </c>
      <c r="D60" s="65">
        <v>0</v>
      </c>
      <c r="E60" s="65">
        <v>12</v>
      </c>
      <c r="F60" s="1" t="s">
        <v>310</v>
      </c>
    </row>
    <row r="61" spans="1:7" ht="13.5">
      <c r="A61" s="65">
        <f t="shared" si="4"/>
        <v>46</v>
      </c>
      <c r="B61" s="66">
        <v>39684</v>
      </c>
      <c r="C61" s="65" t="s">
        <v>158</v>
      </c>
      <c r="D61" s="65">
        <v>3</v>
      </c>
      <c r="E61" s="65">
        <v>9</v>
      </c>
      <c r="F61" s="1" t="s">
        <v>181</v>
      </c>
      <c r="G61" s="72" t="s">
        <v>148</v>
      </c>
    </row>
    <row r="62" spans="1:6" ht="13.5">
      <c r="A62" s="65">
        <f t="shared" si="4"/>
        <v>47</v>
      </c>
      <c r="B62" s="66">
        <v>39691</v>
      </c>
      <c r="C62" s="65" t="s">
        <v>158</v>
      </c>
      <c r="D62" s="65">
        <v>2</v>
      </c>
      <c r="E62" s="65">
        <v>7</v>
      </c>
      <c r="F62" s="1" t="s">
        <v>177</v>
      </c>
    </row>
    <row r="63" spans="1:6" ht="13.5">
      <c r="A63" s="65">
        <f t="shared" si="4"/>
        <v>48</v>
      </c>
      <c r="B63" s="66">
        <v>39697</v>
      </c>
      <c r="C63" s="65" t="s">
        <v>158</v>
      </c>
      <c r="D63" s="65">
        <v>2</v>
      </c>
      <c r="E63" s="65">
        <v>5</v>
      </c>
      <c r="F63" s="1" t="s">
        <v>177</v>
      </c>
    </row>
    <row r="64" spans="1:6" ht="13.5">
      <c r="A64" s="65">
        <f t="shared" si="4"/>
        <v>49</v>
      </c>
      <c r="B64" s="66">
        <v>39704</v>
      </c>
      <c r="C64" s="65" t="s">
        <v>158</v>
      </c>
      <c r="D64" s="65">
        <v>2.5</v>
      </c>
      <c r="E64" s="65">
        <v>2.5</v>
      </c>
      <c r="F64" s="1" t="s">
        <v>177</v>
      </c>
    </row>
    <row r="65" spans="1:6" ht="13.5">
      <c r="A65" s="65">
        <f t="shared" si="4"/>
        <v>50</v>
      </c>
      <c r="B65" s="66">
        <v>39708</v>
      </c>
      <c r="C65" s="65" t="s">
        <v>158</v>
      </c>
      <c r="D65" s="65">
        <v>0</v>
      </c>
      <c r="E65" s="65">
        <v>12.5</v>
      </c>
      <c r="F65" s="1" t="s">
        <v>311</v>
      </c>
    </row>
    <row r="66" spans="1:6" ht="13.5">
      <c r="A66" s="65">
        <f t="shared" si="4"/>
        <v>51</v>
      </c>
      <c r="B66" s="66">
        <v>39712</v>
      </c>
      <c r="C66" s="65" t="s">
        <v>158</v>
      </c>
      <c r="D66" s="65">
        <v>3.5</v>
      </c>
      <c r="E66" s="65">
        <v>9</v>
      </c>
      <c r="F66" s="1" t="s">
        <v>177</v>
      </c>
    </row>
    <row r="67" spans="1:6" ht="13.5">
      <c r="A67" s="65">
        <f t="shared" si="4"/>
        <v>52</v>
      </c>
      <c r="B67" s="66">
        <v>39718</v>
      </c>
      <c r="C67" s="65" t="s">
        <v>158</v>
      </c>
      <c r="D67" s="65">
        <v>2.5</v>
      </c>
      <c r="E67" s="65">
        <v>6.5</v>
      </c>
      <c r="F67" s="1" t="s">
        <v>179</v>
      </c>
    </row>
    <row r="68" spans="1:6" ht="13.5">
      <c r="A68" s="65">
        <f t="shared" si="4"/>
        <v>53</v>
      </c>
      <c r="B68" s="66">
        <v>39719</v>
      </c>
      <c r="C68" s="65" t="s">
        <v>158</v>
      </c>
      <c r="D68" s="65">
        <v>0.5</v>
      </c>
      <c r="E68" s="65">
        <v>6</v>
      </c>
      <c r="F68" s="1" t="s">
        <v>223</v>
      </c>
    </row>
    <row r="69" spans="1:6" ht="13.5">
      <c r="A69" s="65">
        <f t="shared" si="4"/>
        <v>54</v>
      </c>
      <c r="B69" s="66">
        <v>39725</v>
      </c>
      <c r="C69" s="65" t="s">
        <v>158</v>
      </c>
      <c r="D69" s="65">
        <v>1</v>
      </c>
      <c r="E69" s="65">
        <v>5</v>
      </c>
      <c r="F69" s="1" t="s">
        <v>179</v>
      </c>
    </row>
    <row r="70" spans="1:6" ht="13.5">
      <c r="A70" s="65">
        <f t="shared" si="4"/>
        <v>55</v>
      </c>
      <c r="B70" s="66">
        <v>39732</v>
      </c>
      <c r="C70" s="65" t="s">
        <v>158</v>
      </c>
      <c r="D70" s="65">
        <v>2</v>
      </c>
      <c r="E70" s="65">
        <v>3</v>
      </c>
      <c r="F70" s="1" t="s">
        <v>179</v>
      </c>
    </row>
    <row r="71" spans="1:6" ht="13.5">
      <c r="A71" s="65">
        <f t="shared" si="4"/>
        <v>56</v>
      </c>
      <c r="B71" s="66">
        <v>39733</v>
      </c>
      <c r="C71" s="65" t="s">
        <v>158</v>
      </c>
      <c r="D71" s="65">
        <v>0.5</v>
      </c>
      <c r="E71" s="65">
        <v>2.5</v>
      </c>
      <c r="F71" s="1" t="s">
        <v>240</v>
      </c>
    </row>
    <row r="72" spans="1:6" ht="13.5">
      <c r="A72" s="65">
        <f t="shared" si="4"/>
        <v>57</v>
      </c>
      <c r="B72" s="66">
        <v>39738</v>
      </c>
      <c r="C72" s="65" t="s">
        <v>158</v>
      </c>
      <c r="D72" s="65">
        <v>0</v>
      </c>
      <c r="E72" s="65">
        <v>12.5</v>
      </c>
      <c r="F72" s="1" t="s">
        <v>293</v>
      </c>
    </row>
    <row r="73" spans="1:6" ht="13.5">
      <c r="A73" s="65">
        <f t="shared" si="4"/>
        <v>58</v>
      </c>
      <c r="B73" s="66">
        <v>39740</v>
      </c>
      <c r="C73" s="65" t="s">
        <v>158</v>
      </c>
      <c r="D73" s="65">
        <v>1</v>
      </c>
      <c r="E73" s="65">
        <v>11.5</v>
      </c>
      <c r="F73" s="1" t="s">
        <v>179</v>
      </c>
    </row>
    <row r="74" spans="1:6" ht="13.5">
      <c r="A74" s="65">
        <f t="shared" si="4"/>
        <v>59</v>
      </c>
      <c r="B74" s="66">
        <v>39746</v>
      </c>
      <c r="C74" s="65" t="s">
        <v>158</v>
      </c>
      <c r="D74" s="65">
        <v>1.5</v>
      </c>
      <c r="E74" s="65">
        <v>10</v>
      </c>
      <c r="F74" s="1" t="s">
        <v>179</v>
      </c>
    </row>
    <row r="75" spans="1:6" ht="13.5">
      <c r="A75" s="65">
        <f t="shared" si="4"/>
        <v>60</v>
      </c>
      <c r="B75" s="66">
        <v>39753</v>
      </c>
      <c r="C75" s="65" t="s">
        <v>158</v>
      </c>
      <c r="D75" s="65">
        <v>2.5</v>
      </c>
      <c r="E75" s="65">
        <v>7.5</v>
      </c>
      <c r="F75" s="1" t="s">
        <v>237</v>
      </c>
    </row>
    <row r="76" spans="1:7" ht="13.5">
      <c r="A76" s="65">
        <f t="shared" si="4"/>
        <v>61</v>
      </c>
      <c r="B76" s="66">
        <v>39754</v>
      </c>
      <c r="C76" s="65" t="s">
        <v>158</v>
      </c>
      <c r="D76" s="65">
        <v>1</v>
      </c>
      <c r="E76" s="65">
        <v>6.5</v>
      </c>
      <c r="F76" s="1" t="s">
        <v>238</v>
      </c>
      <c r="G76" s="72" t="s">
        <v>148</v>
      </c>
    </row>
    <row r="77" spans="1:6" ht="13.5">
      <c r="A77" s="65">
        <f t="shared" si="4"/>
        <v>62</v>
      </c>
      <c r="B77" s="66">
        <v>39760</v>
      </c>
      <c r="C77" s="65" t="s">
        <v>158</v>
      </c>
      <c r="D77" s="65">
        <v>2.5</v>
      </c>
      <c r="E77" s="65">
        <v>4</v>
      </c>
      <c r="F77" s="1" t="s">
        <v>237</v>
      </c>
    </row>
    <row r="78" spans="1:6" ht="13.5">
      <c r="A78" s="65">
        <f t="shared" si="4"/>
        <v>63</v>
      </c>
      <c r="B78" s="66">
        <v>39766</v>
      </c>
      <c r="C78" s="65" t="s">
        <v>158</v>
      </c>
      <c r="D78" s="65">
        <v>0</v>
      </c>
      <c r="E78" s="65">
        <v>14</v>
      </c>
      <c r="F78" s="1" t="s">
        <v>312</v>
      </c>
    </row>
    <row r="79" spans="1:6" ht="13.5">
      <c r="A79" s="65">
        <f t="shared" si="4"/>
        <v>64</v>
      </c>
      <c r="B79" s="66">
        <v>39768</v>
      </c>
      <c r="C79" s="65" t="s">
        <v>158</v>
      </c>
      <c r="D79" s="65">
        <v>1</v>
      </c>
      <c r="E79" s="65">
        <v>13</v>
      </c>
      <c r="F79" s="1" t="s">
        <v>237</v>
      </c>
    </row>
    <row r="80" spans="1:6" ht="13.5">
      <c r="A80" s="65">
        <f t="shared" si="4"/>
        <v>65</v>
      </c>
      <c r="B80" s="66">
        <v>39775</v>
      </c>
      <c r="C80" s="65" t="s">
        <v>158</v>
      </c>
      <c r="D80" s="65">
        <v>2.5</v>
      </c>
      <c r="E80" s="65">
        <v>10.5</v>
      </c>
      <c r="F80" s="1" t="s">
        <v>257</v>
      </c>
    </row>
    <row r="81" spans="1:6" ht="13.5">
      <c r="A81" s="65">
        <f t="shared" si="4"/>
        <v>66</v>
      </c>
      <c r="B81" s="66">
        <v>39781</v>
      </c>
      <c r="C81" s="65" t="s">
        <v>158</v>
      </c>
      <c r="D81" s="65">
        <v>1.5</v>
      </c>
      <c r="E81" s="65">
        <v>9</v>
      </c>
      <c r="F81" s="1" t="s">
        <v>257</v>
      </c>
    </row>
    <row r="82" spans="1:6" ht="13.5">
      <c r="A82" s="65">
        <f t="shared" si="4"/>
        <v>67</v>
      </c>
      <c r="B82" s="66">
        <v>39789</v>
      </c>
      <c r="C82" s="65" t="s">
        <v>158</v>
      </c>
      <c r="D82" s="65">
        <v>3.5</v>
      </c>
      <c r="E82" s="65">
        <v>5.5</v>
      </c>
      <c r="F82" s="1" t="s">
        <v>262</v>
      </c>
    </row>
    <row r="83" spans="1:6" ht="13.5">
      <c r="A83" s="65">
        <f t="shared" si="4"/>
        <v>68</v>
      </c>
      <c r="B83" s="66">
        <v>39795</v>
      </c>
      <c r="C83" s="65" t="s">
        <v>158</v>
      </c>
      <c r="D83" s="65">
        <v>1</v>
      </c>
      <c r="E83" s="65">
        <v>4.5</v>
      </c>
      <c r="F83" s="1" t="s">
        <v>269</v>
      </c>
    </row>
    <row r="84" spans="1:7" ht="13.5">
      <c r="A84" s="65">
        <f t="shared" si="4"/>
        <v>69</v>
      </c>
      <c r="B84" s="66">
        <v>39796</v>
      </c>
      <c r="C84" s="65" t="s">
        <v>158</v>
      </c>
      <c r="D84" s="65">
        <v>0.5</v>
      </c>
      <c r="E84" s="65">
        <v>4</v>
      </c>
      <c r="F84" s="1" t="s">
        <v>264</v>
      </c>
      <c r="G84" s="72" t="s">
        <v>148</v>
      </c>
    </row>
    <row r="85" spans="1:6" ht="13.5">
      <c r="A85" s="65">
        <f t="shared" si="4"/>
        <v>70</v>
      </c>
      <c r="B85" s="66">
        <v>39799</v>
      </c>
      <c r="C85" s="65" t="s">
        <v>158</v>
      </c>
      <c r="D85" s="65">
        <v>0</v>
      </c>
      <c r="E85" s="65">
        <v>14</v>
      </c>
      <c r="F85" s="1" t="s">
        <v>312</v>
      </c>
    </row>
    <row r="86" spans="1:6" ht="13.5">
      <c r="A86" s="65">
        <f t="shared" si="4"/>
        <v>71</v>
      </c>
      <c r="B86" s="66">
        <v>39803</v>
      </c>
      <c r="C86" s="65" t="s">
        <v>158</v>
      </c>
      <c r="D86" s="65">
        <v>3</v>
      </c>
      <c r="E86" s="65">
        <v>12</v>
      </c>
      <c r="F86" s="1" t="s">
        <v>314</v>
      </c>
    </row>
    <row r="87" spans="1:6" ht="13.5">
      <c r="A87" s="65">
        <f t="shared" si="4"/>
        <v>72</v>
      </c>
      <c r="B87" s="66">
        <v>39809</v>
      </c>
      <c r="C87" s="65" t="s">
        <v>158</v>
      </c>
      <c r="D87" s="65">
        <v>2</v>
      </c>
      <c r="E87" s="65">
        <v>10</v>
      </c>
      <c r="F87" s="1" t="s">
        <v>314</v>
      </c>
    </row>
    <row r="88" spans="1:6" ht="13.5">
      <c r="A88" s="65">
        <f t="shared" si="4"/>
        <v>73</v>
      </c>
      <c r="B88" s="66">
        <v>39817</v>
      </c>
      <c r="C88" s="65" t="s">
        <v>158</v>
      </c>
      <c r="D88" s="65">
        <v>3</v>
      </c>
      <c r="E88" s="65">
        <v>7</v>
      </c>
      <c r="F88" s="1" t="s">
        <v>314</v>
      </c>
    </row>
    <row r="89" spans="1:7" ht="13.5">
      <c r="A89" s="65">
        <f aca="true" t="shared" si="5" ref="A89:A94">A88+1</f>
        <v>74</v>
      </c>
      <c r="B89" s="66">
        <v>39820</v>
      </c>
      <c r="C89" s="65" t="s">
        <v>158</v>
      </c>
      <c r="D89" s="65">
        <v>0</v>
      </c>
      <c r="E89" s="65">
        <v>17</v>
      </c>
      <c r="F89" s="1" t="s">
        <v>292</v>
      </c>
      <c r="G89" s="72" t="s">
        <v>148</v>
      </c>
    </row>
    <row r="90" spans="1:7" ht="13.5">
      <c r="A90" s="65">
        <f t="shared" si="5"/>
        <v>75</v>
      </c>
      <c r="B90" s="66">
        <v>39821</v>
      </c>
      <c r="C90" s="65" t="s">
        <v>19</v>
      </c>
      <c r="D90" s="65">
        <v>0</v>
      </c>
      <c r="E90" s="65">
        <v>27</v>
      </c>
      <c r="F90" s="1" t="s">
        <v>293</v>
      </c>
      <c r="G90" s="72" t="s">
        <v>148</v>
      </c>
    </row>
    <row r="91" spans="1:6" ht="13.5">
      <c r="A91" s="65">
        <f t="shared" si="5"/>
        <v>76</v>
      </c>
      <c r="B91" s="66">
        <v>39823</v>
      </c>
      <c r="C91" s="65" t="s">
        <v>158</v>
      </c>
      <c r="D91" s="65">
        <v>3</v>
      </c>
      <c r="E91" s="65">
        <v>24</v>
      </c>
      <c r="F91" s="1" t="s">
        <v>317</v>
      </c>
    </row>
    <row r="92" spans="1:7" ht="13.5">
      <c r="A92" s="65">
        <f t="shared" si="5"/>
        <v>77</v>
      </c>
      <c r="B92" s="66">
        <v>39831</v>
      </c>
      <c r="C92" s="65" t="s">
        <v>158</v>
      </c>
      <c r="D92" s="65">
        <v>2</v>
      </c>
      <c r="E92" s="65">
        <v>22</v>
      </c>
      <c r="F92" s="1" t="s">
        <v>318</v>
      </c>
      <c r="G92" s="10">
        <v>2</v>
      </c>
    </row>
    <row r="93" spans="1:6" ht="13.5">
      <c r="A93" s="65">
        <f t="shared" si="5"/>
        <v>78</v>
      </c>
      <c r="B93" s="66">
        <v>39837</v>
      </c>
      <c r="C93" s="65" t="s">
        <v>158</v>
      </c>
      <c r="D93" s="65">
        <v>7</v>
      </c>
      <c r="E93" s="65">
        <v>15</v>
      </c>
      <c r="F93" s="1" t="s">
        <v>317</v>
      </c>
    </row>
    <row r="94" spans="1:7" ht="13.5">
      <c r="A94" s="65">
        <f t="shared" si="5"/>
        <v>79</v>
      </c>
      <c r="B94" s="66">
        <v>39837</v>
      </c>
      <c r="C94" s="65" t="s">
        <v>158</v>
      </c>
      <c r="D94" s="65">
        <v>2</v>
      </c>
      <c r="E94" s="65">
        <v>13</v>
      </c>
      <c r="F94" s="1" t="s">
        <v>321</v>
      </c>
      <c r="G94" s="10">
        <v>2</v>
      </c>
    </row>
    <row r="95" spans="1:7" ht="13.5">
      <c r="A95" s="65">
        <f aca="true" t="shared" si="6" ref="A95:A103">A94+1</f>
        <v>80</v>
      </c>
      <c r="B95" s="66">
        <v>39845</v>
      </c>
      <c r="C95" s="65" t="s">
        <v>158</v>
      </c>
      <c r="D95" s="65">
        <v>0.5</v>
      </c>
      <c r="E95" s="65">
        <v>12.5</v>
      </c>
      <c r="F95" s="1" t="s">
        <v>319</v>
      </c>
      <c r="G95" s="72">
        <v>0.5</v>
      </c>
    </row>
    <row r="96" spans="1:7" ht="13.5">
      <c r="A96" s="65">
        <f t="shared" si="6"/>
        <v>81</v>
      </c>
      <c r="B96" s="66">
        <v>39852</v>
      </c>
      <c r="C96" s="65" t="s">
        <v>158</v>
      </c>
      <c r="D96" s="65">
        <v>0.5</v>
      </c>
      <c r="E96" s="65">
        <v>12</v>
      </c>
      <c r="F96" s="1" t="s">
        <v>320</v>
      </c>
      <c r="G96" s="10">
        <v>0.5</v>
      </c>
    </row>
    <row r="97" spans="1:7" ht="13.5">
      <c r="A97" s="65">
        <f t="shared" si="6"/>
        <v>82</v>
      </c>
      <c r="B97" s="66">
        <v>39852</v>
      </c>
      <c r="C97" s="65" t="s">
        <v>158</v>
      </c>
      <c r="D97" s="65">
        <v>2</v>
      </c>
      <c r="E97" s="65">
        <v>10</v>
      </c>
      <c r="F97" s="1" t="s">
        <v>318</v>
      </c>
      <c r="G97" s="10">
        <v>2</v>
      </c>
    </row>
    <row r="98" spans="1:6" ht="13.5">
      <c r="A98" s="65">
        <f t="shared" si="6"/>
        <v>83</v>
      </c>
      <c r="B98" s="66">
        <v>39857</v>
      </c>
      <c r="C98" s="65" t="s">
        <v>158</v>
      </c>
      <c r="D98" s="65">
        <v>0</v>
      </c>
      <c r="E98" s="65">
        <v>20</v>
      </c>
      <c r="F98" s="1" t="s">
        <v>313</v>
      </c>
    </row>
    <row r="99" spans="1:6" ht="13.5">
      <c r="A99" s="65">
        <f t="shared" si="6"/>
        <v>84</v>
      </c>
      <c r="B99" s="66">
        <v>39858</v>
      </c>
      <c r="C99" s="65" t="s">
        <v>158</v>
      </c>
      <c r="D99" s="65">
        <v>2</v>
      </c>
      <c r="E99" s="65">
        <v>18</v>
      </c>
      <c r="F99" s="1" t="s">
        <v>314</v>
      </c>
    </row>
    <row r="100" spans="1:6" ht="13.5">
      <c r="A100" s="65">
        <f t="shared" si="6"/>
        <v>85</v>
      </c>
      <c r="B100" s="66">
        <v>39859</v>
      </c>
      <c r="C100" s="65" t="s">
        <v>158</v>
      </c>
      <c r="D100" s="65">
        <v>1</v>
      </c>
      <c r="E100" s="65">
        <v>17</v>
      </c>
      <c r="F100" s="1" t="s">
        <v>316</v>
      </c>
    </row>
    <row r="101" spans="1:6" ht="13.5">
      <c r="A101" s="65">
        <f t="shared" si="6"/>
        <v>86</v>
      </c>
      <c r="B101" s="66">
        <v>39865</v>
      </c>
      <c r="C101" s="65" t="s">
        <v>158</v>
      </c>
      <c r="D101" s="65">
        <v>2.5</v>
      </c>
      <c r="E101" s="65">
        <v>14.5</v>
      </c>
      <c r="F101" s="1" t="s">
        <v>322</v>
      </c>
    </row>
    <row r="102" spans="1:6" ht="13.5">
      <c r="A102" s="65">
        <f t="shared" si="6"/>
        <v>87</v>
      </c>
      <c r="B102" s="66">
        <v>39872</v>
      </c>
      <c r="C102" s="65" t="s">
        <v>158</v>
      </c>
      <c r="D102" s="65">
        <v>3</v>
      </c>
      <c r="E102" s="65">
        <v>11.5</v>
      </c>
      <c r="F102" s="1" t="s">
        <v>315</v>
      </c>
    </row>
    <row r="103" spans="1:7" ht="13.5">
      <c r="A103" s="65">
        <f t="shared" si="6"/>
        <v>88</v>
      </c>
      <c r="B103" s="66">
        <v>39879</v>
      </c>
      <c r="C103" s="65" t="s">
        <v>158</v>
      </c>
      <c r="D103" s="65">
        <v>3</v>
      </c>
      <c r="E103" s="65">
        <v>8.5</v>
      </c>
      <c r="F103" s="1" t="s">
        <v>318</v>
      </c>
      <c r="G103" s="10">
        <v>3</v>
      </c>
    </row>
    <row r="104" spans="1:6" ht="13.5">
      <c r="A104" s="65">
        <f aca="true" t="shared" si="7" ref="A104:A110">A103+1</f>
        <v>89</v>
      </c>
      <c r="B104" s="66">
        <v>39886</v>
      </c>
      <c r="C104" s="65" t="s">
        <v>158</v>
      </c>
      <c r="D104" s="65">
        <v>2.5</v>
      </c>
      <c r="E104" s="65">
        <v>6</v>
      </c>
      <c r="F104" s="1" t="s">
        <v>322</v>
      </c>
    </row>
    <row r="105" spans="1:6" ht="13.5">
      <c r="A105" s="65">
        <f t="shared" si="7"/>
        <v>90</v>
      </c>
      <c r="B105" s="66">
        <v>39889</v>
      </c>
      <c r="C105" s="65" t="s">
        <v>19</v>
      </c>
      <c r="D105" s="65">
        <v>0</v>
      </c>
      <c r="E105" s="65">
        <v>16</v>
      </c>
      <c r="F105" s="1" t="s">
        <v>345</v>
      </c>
    </row>
    <row r="106" spans="1:6" ht="13.5">
      <c r="A106" s="65">
        <f t="shared" si="7"/>
        <v>91</v>
      </c>
      <c r="B106" s="66">
        <v>39893</v>
      </c>
      <c r="C106" s="65" t="s">
        <v>158</v>
      </c>
      <c r="D106" s="65">
        <v>2</v>
      </c>
      <c r="E106" s="65">
        <v>14</v>
      </c>
      <c r="F106" s="1" t="s">
        <v>322</v>
      </c>
    </row>
    <row r="107" spans="1:6" ht="13.5">
      <c r="A107" s="65">
        <f t="shared" si="7"/>
        <v>92</v>
      </c>
      <c r="B107" s="66">
        <v>39901</v>
      </c>
      <c r="C107" s="65" t="s">
        <v>158</v>
      </c>
      <c r="D107" s="65">
        <v>2</v>
      </c>
      <c r="E107" s="65">
        <v>12</v>
      </c>
      <c r="F107" s="1" t="s">
        <v>322</v>
      </c>
    </row>
    <row r="108" spans="1:6" ht="13.5">
      <c r="A108" s="65">
        <f t="shared" si="7"/>
        <v>93</v>
      </c>
      <c r="B108" s="66">
        <v>39907</v>
      </c>
      <c r="C108" s="65" t="s">
        <v>158</v>
      </c>
      <c r="D108" s="65">
        <v>1.5</v>
      </c>
      <c r="E108" s="65">
        <v>10.5</v>
      </c>
      <c r="F108" s="1" t="s">
        <v>322</v>
      </c>
    </row>
    <row r="109" spans="1:6" ht="13.5">
      <c r="A109" s="65">
        <f t="shared" si="7"/>
        <v>94</v>
      </c>
      <c r="B109" s="66">
        <v>39914</v>
      </c>
      <c r="C109" s="65" t="s">
        <v>158</v>
      </c>
      <c r="D109" s="65">
        <v>2.5</v>
      </c>
      <c r="E109" s="65">
        <v>8</v>
      </c>
      <c r="F109" s="1" t="s">
        <v>341</v>
      </c>
    </row>
    <row r="110" spans="1:6" ht="13.5">
      <c r="A110" s="65">
        <f t="shared" si="7"/>
        <v>95</v>
      </c>
      <c r="B110" s="66">
        <v>39915</v>
      </c>
      <c r="C110" s="65" t="s">
        <v>158</v>
      </c>
      <c r="D110" s="65">
        <v>1</v>
      </c>
      <c r="E110" s="65">
        <v>7</v>
      </c>
      <c r="F110" s="1" t="s">
        <v>342</v>
      </c>
    </row>
    <row r="111" spans="1:6" ht="13.5">
      <c r="A111" s="65">
        <f aca="true" t="shared" si="8" ref="A111:A116">A110+1</f>
        <v>96</v>
      </c>
      <c r="B111" s="66">
        <v>39921</v>
      </c>
      <c r="C111" s="65" t="s">
        <v>158</v>
      </c>
      <c r="D111" s="65">
        <v>3</v>
      </c>
      <c r="E111" s="65">
        <v>4</v>
      </c>
      <c r="F111" s="1" t="s">
        <v>341</v>
      </c>
    </row>
    <row r="112" spans="1:6" ht="13.5">
      <c r="A112" s="65">
        <f t="shared" si="8"/>
        <v>97</v>
      </c>
      <c r="B112" s="66">
        <v>39923</v>
      </c>
      <c r="C112" s="65" t="s">
        <v>158</v>
      </c>
      <c r="D112" s="65">
        <v>0</v>
      </c>
      <c r="E112" s="65">
        <v>14</v>
      </c>
      <c r="F112" s="1" t="s">
        <v>345</v>
      </c>
    </row>
    <row r="113" spans="1:6" ht="13.5">
      <c r="A113" s="65">
        <f t="shared" si="8"/>
        <v>98</v>
      </c>
      <c r="B113" s="66">
        <v>39928</v>
      </c>
      <c r="C113" s="65" t="s">
        <v>158</v>
      </c>
      <c r="D113" s="65">
        <v>3</v>
      </c>
      <c r="E113" s="65">
        <v>11</v>
      </c>
      <c r="F113" s="1" t="s">
        <v>341</v>
      </c>
    </row>
    <row r="114" spans="1:6" ht="13.5">
      <c r="A114" s="65">
        <f t="shared" si="8"/>
        <v>99</v>
      </c>
      <c r="B114" s="66">
        <v>39937</v>
      </c>
      <c r="C114" s="65" t="s">
        <v>158</v>
      </c>
      <c r="D114" s="65">
        <v>4</v>
      </c>
      <c r="E114" s="65">
        <v>7</v>
      </c>
      <c r="F114" s="1" t="s">
        <v>341</v>
      </c>
    </row>
    <row r="115" spans="1:6" ht="13.5">
      <c r="A115" s="65">
        <f t="shared" si="8"/>
        <v>100</v>
      </c>
      <c r="B115" s="66">
        <v>39943</v>
      </c>
      <c r="C115" s="65" t="s">
        <v>158</v>
      </c>
      <c r="D115" s="65">
        <v>2.5</v>
      </c>
      <c r="E115" s="65">
        <v>4.5</v>
      </c>
      <c r="F115" s="1" t="s">
        <v>341</v>
      </c>
    </row>
    <row r="116" spans="1:6" ht="13.5">
      <c r="A116" s="65">
        <f t="shared" si="8"/>
        <v>101</v>
      </c>
      <c r="B116" s="66">
        <v>39945</v>
      </c>
      <c r="C116" s="65" t="s">
        <v>158</v>
      </c>
      <c r="D116" s="65">
        <v>0</v>
      </c>
      <c r="E116" s="65">
        <v>14.5</v>
      </c>
      <c r="F116" s="1" t="s">
        <v>345</v>
      </c>
    </row>
    <row r="117" spans="1:6" ht="13.5">
      <c r="A117" s="65">
        <f aca="true" t="shared" si="9" ref="A117:A122">A116+1</f>
        <v>102</v>
      </c>
      <c r="B117" s="66">
        <v>39950</v>
      </c>
      <c r="C117" s="65" t="s">
        <v>158</v>
      </c>
      <c r="D117" s="65">
        <v>2.5</v>
      </c>
      <c r="E117" s="65">
        <v>12</v>
      </c>
      <c r="F117" s="1" t="s">
        <v>341</v>
      </c>
    </row>
    <row r="118" spans="1:6" ht="13.5">
      <c r="A118" s="65">
        <f t="shared" si="9"/>
        <v>103</v>
      </c>
      <c r="B118" s="66">
        <v>39957</v>
      </c>
      <c r="C118" s="65" t="s">
        <v>158</v>
      </c>
      <c r="D118" s="65">
        <v>2.5</v>
      </c>
      <c r="E118" s="65">
        <v>9.5</v>
      </c>
      <c r="F118" s="1" t="s">
        <v>341</v>
      </c>
    </row>
    <row r="119" spans="1:6" ht="13.5">
      <c r="A119" s="65">
        <f t="shared" si="9"/>
        <v>104</v>
      </c>
      <c r="B119" s="66">
        <v>39964</v>
      </c>
      <c r="C119" s="65" t="s">
        <v>158</v>
      </c>
      <c r="D119" s="65">
        <v>2.5</v>
      </c>
      <c r="E119" s="65">
        <v>7</v>
      </c>
      <c r="F119" s="1" t="s">
        <v>341</v>
      </c>
    </row>
    <row r="120" spans="1:6" ht="13.5">
      <c r="A120" s="65">
        <f t="shared" si="9"/>
        <v>105</v>
      </c>
      <c r="B120" s="66">
        <v>39970</v>
      </c>
      <c r="C120" s="65" t="s">
        <v>158</v>
      </c>
      <c r="D120" s="65">
        <v>2.5</v>
      </c>
      <c r="E120" s="65">
        <v>4.5</v>
      </c>
      <c r="F120" s="1" t="s">
        <v>341</v>
      </c>
    </row>
    <row r="121" spans="1:6" ht="13.5">
      <c r="A121" s="65">
        <f t="shared" si="9"/>
        <v>106</v>
      </c>
      <c r="B121" s="66">
        <v>39978</v>
      </c>
      <c r="C121" s="65" t="s">
        <v>158</v>
      </c>
      <c r="D121" s="65">
        <v>2</v>
      </c>
      <c r="E121" s="65">
        <v>2.5</v>
      </c>
      <c r="F121" s="1" t="s">
        <v>341</v>
      </c>
    </row>
    <row r="122" spans="1:6" ht="13.5">
      <c r="A122" s="65">
        <f t="shared" si="9"/>
        <v>107</v>
      </c>
      <c r="B122" s="66">
        <v>39979</v>
      </c>
      <c r="C122" s="65" t="s">
        <v>158</v>
      </c>
      <c r="D122" s="65">
        <v>0</v>
      </c>
      <c r="E122" s="65">
        <v>12.5</v>
      </c>
      <c r="F122" s="1" t="s">
        <v>345</v>
      </c>
    </row>
    <row r="123" spans="1:6" ht="13.5">
      <c r="A123" s="65">
        <f aca="true" t="shared" si="10" ref="A123:A130">A122+1</f>
        <v>108</v>
      </c>
      <c r="B123" s="66">
        <v>39984</v>
      </c>
      <c r="C123" s="65" t="s">
        <v>158</v>
      </c>
      <c r="D123" s="65">
        <v>2.5</v>
      </c>
      <c r="E123" s="65">
        <v>10</v>
      </c>
      <c r="F123" s="1" t="s">
        <v>341</v>
      </c>
    </row>
    <row r="124" spans="1:6" ht="13.5">
      <c r="A124" s="65">
        <f t="shared" si="10"/>
        <v>109</v>
      </c>
      <c r="B124" s="66">
        <v>39991</v>
      </c>
      <c r="C124" s="65" t="s">
        <v>158</v>
      </c>
      <c r="D124" s="65">
        <v>3</v>
      </c>
      <c r="E124" s="65">
        <v>7</v>
      </c>
      <c r="F124" s="1" t="s">
        <v>341</v>
      </c>
    </row>
    <row r="125" spans="1:6" ht="13.5">
      <c r="A125" s="65">
        <f t="shared" si="10"/>
        <v>110</v>
      </c>
      <c r="B125" s="66">
        <v>39999</v>
      </c>
      <c r="C125" s="65" t="s">
        <v>158</v>
      </c>
      <c r="D125" s="65">
        <v>3</v>
      </c>
      <c r="E125" s="65">
        <v>4</v>
      </c>
      <c r="F125" s="1" t="s">
        <v>341</v>
      </c>
    </row>
    <row r="126" spans="1:6" ht="13.5">
      <c r="A126" s="65">
        <f t="shared" si="10"/>
        <v>111</v>
      </c>
      <c r="B126" s="66">
        <v>40005</v>
      </c>
      <c r="C126" s="65" t="s">
        <v>158</v>
      </c>
      <c r="D126" s="65">
        <v>1.5</v>
      </c>
      <c r="E126" s="65">
        <v>2.5</v>
      </c>
      <c r="F126" s="1" t="s">
        <v>341</v>
      </c>
    </row>
    <row r="127" spans="1:6" ht="13.5">
      <c r="A127" s="65">
        <f t="shared" si="10"/>
        <v>112</v>
      </c>
      <c r="B127" s="66">
        <v>40005</v>
      </c>
      <c r="C127" s="65" t="s">
        <v>158</v>
      </c>
      <c r="D127" s="65">
        <v>0</v>
      </c>
      <c r="E127" s="65">
        <v>12.5</v>
      </c>
      <c r="F127" s="1" t="s">
        <v>388</v>
      </c>
    </row>
    <row r="128" spans="1:6" ht="13.5">
      <c r="A128" s="65">
        <f t="shared" si="10"/>
        <v>113</v>
      </c>
      <c r="B128" s="66">
        <v>40006</v>
      </c>
      <c r="C128" s="65" t="s">
        <v>158</v>
      </c>
      <c r="D128" s="65">
        <v>1.5</v>
      </c>
      <c r="E128" s="65">
        <v>11</v>
      </c>
      <c r="F128" s="1" t="s">
        <v>341</v>
      </c>
    </row>
    <row r="129" spans="1:6" ht="13.5">
      <c r="A129" s="65">
        <f t="shared" si="10"/>
        <v>114</v>
      </c>
      <c r="B129" s="66">
        <v>40012</v>
      </c>
      <c r="C129" s="65" t="s">
        <v>158</v>
      </c>
      <c r="D129" s="65">
        <v>3</v>
      </c>
      <c r="E129" s="65">
        <v>8</v>
      </c>
      <c r="F129" s="1" t="s">
        <v>389</v>
      </c>
    </row>
    <row r="130" spans="1:6" ht="13.5">
      <c r="A130" s="65">
        <f t="shared" si="10"/>
        <v>115</v>
      </c>
      <c r="B130" s="66">
        <v>40013</v>
      </c>
      <c r="C130" s="65" t="s">
        <v>158</v>
      </c>
      <c r="D130" s="65">
        <v>1</v>
      </c>
      <c r="E130" s="65">
        <v>7.5</v>
      </c>
      <c r="F130" s="1" t="s">
        <v>170</v>
      </c>
    </row>
    <row r="131" spans="1:6" ht="13.5">
      <c r="A131" s="65">
        <f aca="true" t="shared" si="11" ref="A131:A136">A130+1</f>
        <v>116</v>
      </c>
      <c r="B131" s="66">
        <v>40019</v>
      </c>
      <c r="C131" s="65" t="s">
        <v>158</v>
      </c>
      <c r="D131" s="65">
        <v>2.5</v>
      </c>
      <c r="E131" s="65">
        <v>5</v>
      </c>
      <c r="F131" s="1" t="s">
        <v>396</v>
      </c>
    </row>
    <row r="132" spans="1:6" ht="13.5">
      <c r="A132" s="65">
        <f t="shared" si="11"/>
        <v>117</v>
      </c>
      <c r="B132" s="66">
        <v>40026</v>
      </c>
      <c r="C132" s="65" t="s">
        <v>158</v>
      </c>
      <c r="D132" s="65">
        <v>2</v>
      </c>
      <c r="E132" s="65">
        <v>3</v>
      </c>
      <c r="F132" s="1" t="s">
        <v>396</v>
      </c>
    </row>
    <row r="133" spans="1:6" ht="13.5">
      <c r="A133" s="65">
        <f t="shared" si="11"/>
        <v>118</v>
      </c>
      <c r="B133" s="66">
        <v>40028</v>
      </c>
      <c r="C133" s="65" t="s">
        <v>158</v>
      </c>
      <c r="D133" s="65">
        <v>0</v>
      </c>
      <c r="E133" s="65">
        <v>23</v>
      </c>
      <c r="F133" s="1" t="s">
        <v>405</v>
      </c>
    </row>
    <row r="134" spans="1:6" ht="13.5">
      <c r="A134" s="65">
        <f t="shared" si="11"/>
        <v>119</v>
      </c>
      <c r="B134" s="66">
        <v>40032</v>
      </c>
      <c r="C134" s="65" t="s">
        <v>158</v>
      </c>
      <c r="D134" s="65">
        <v>1</v>
      </c>
      <c r="E134" s="65">
        <v>22</v>
      </c>
      <c r="F134" s="1" t="s">
        <v>396</v>
      </c>
    </row>
    <row r="135" spans="1:6" ht="13.5">
      <c r="A135" s="65">
        <f t="shared" si="11"/>
        <v>120</v>
      </c>
      <c r="B135" s="66">
        <v>40033</v>
      </c>
      <c r="C135" s="65" t="s">
        <v>158</v>
      </c>
      <c r="D135" s="65">
        <v>1</v>
      </c>
      <c r="E135" s="65">
        <v>21</v>
      </c>
      <c r="F135" s="1" t="s">
        <v>407</v>
      </c>
    </row>
    <row r="136" spans="1:6" ht="13.5">
      <c r="A136" s="65">
        <f t="shared" si="11"/>
        <v>121</v>
      </c>
      <c r="B136" s="66">
        <v>40034</v>
      </c>
      <c r="C136" s="65" t="s">
        <v>158</v>
      </c>
      <c r="D136" s="65">
        <v>3</v>
      </c>
      <c r="E136" s="65">
        <v>18</v>
      </c>
      <c r="F136" s="1" t="s">
        <v>396</v>
      </c>
    </row>
    <row r="137" spans="1:6" ht="13.5">
      <c r="A137" s="65">
        <f aca="true" t="shared" si="12" ref="A137:A142">A136+1</f>
        <v>122</v>
      </c>
      <c r="B137" s="66">
        <v>40037</v>
      </c>
      <c r="C137" s="65" t="s">
        <v>158</v>
      </c>
      <c r="D137" s="113">
        <v>2</v>
      </c>
      <c r="E137" s="113">
        <v>16</v>
      </c>
      <c r="F137" s="1" t="s">
        <v>396</v>
      </c>
    </row>
    <row r="138" spans="1:6" ht="13.5">
      <c r="A138" s="65">
        <f t="shared" si="12"/>
        <v>123</v>
      </c>
      <c r="B138" s="66">
        <v>40038</v>
      </c>
      <c r="C138" s="65" t="s">
        <v>158</v>
      </c>
      <c r="D138" s="113">
        <v>2</v>
      </c>
      <c r="E138" s="113">
        <v>14</v>
      </c>
      <c r="F138" s="1" t="s">
        <v>396</v>
      </c>
    </row>
    <row r="139" spans="1:6" ht="13.5">
      <c r="A139" s="65">
        <f t="shared" si="12"/>
        <v>124</v>
      </c>
      <c r="B139" s="66">
        <v>40039</v>
      </c>
      <c r="C139" s="65" t="s">
        <v>158</v>
      </c>
      <c r="D139" s="113">
        <v>2</v>
      </c>
      <c r="E139" s="113">
        <v>12</v>
      </c>
      <c r="F139" s="1" t="s">
        <v>396</v>
      </c>
    </row>
    <row r="140" spans="1:6" ht="13.5">
      <c r="A140" s="65">
        <f t="shared" si="12"/>
        <v>125</v>
      </c>
      <c r="B140" s="66">
        <v>40040</v>
      </c>
      <c r="C140" s="65" t="s">
        <v>158</v>
      </c>
      <c r="D140" s="113">
        <v>3</v>
      </c>
      <c r="E140" s="113">
        <v>9</v>
      </c>
      <c r="F140" s="1" t="s">
        <v>396</v>
      </c>
    </row>
    <row r="141" spans="1:6" ht="13.5">
      <c r="A141" s="65">
        <f t="shared" si="12"/>
        <v>126</v>
      </c>
      <c r="B141" s="66">
        <v>40047</v>
      </c>
      <c r="C141" s="65" t="s">
        <v>158</v>
      </c>
      <c r="D141" s="113">
        <v>2</v>
      </c>
      <c r="E141" s="113">
        <v>7</v>
      </c>
      <c r="F141" s="1" t="s">
        <v>396</v>
      </c>
    </row>
    <row r="142" spans="1:6" ht="13.5">
      <c r="A142" s="65">
        <f t="shared" si="12"/>
        <v>127</v>
      </c>
      <c r="B142" s="66">
        <v>40061</v>
      </c>
      <c r="C142" s="65" t="s">
        <v>158</v>
      </c>
      <c r="D142" s="113">
        <v>1</v>
      </c>
      <c r="E142" s="113">
        <v>5.5</v>
      </c>
      <c r="F142" s="1" t="s">
        <v>396</v>
      </c>
    </row>
    <row r="143" spans="1:6" ht="13.5">
      <c r="A143" s="65">
        <f aca="true" t="shared" si="13" ref="A143:A148">A142+1</f>
        <v>128</v>
      </c>
      <c r="B143" s="66">
        <v>40069</v>
      </c>
      <c r="C143" s="65" t="s">
        <v>158</v>
      </c>
      <c r="D143" s="113">
        <v>4</v>
      </c>
      <c r="E143" s="113">
        <v>1.5</v>
      </c>
      <c r="F143" s="1" t="s">
        <v>396</v>
      </c>
    </row>
    <row r="144" spans="1:6" ht="13.5">
      <c r="A144" s="65">
        <f t="shared" si="13"/>
        <v>129</v>
      </c>
      <c r="B144" s="66">
        <v>40072</v>
      </c>
      <c r="C144" s="65" t="s">
        <v>158</v>
      </c>
      <c r="D144" s="113">
        <v>0</v>
      </c>
      <c r="E144" s="113">
        <v>11.5</v>
      </c>
      <c r="F144" s="1" t="s">
        <v>429</v>
      </c>
    </row>
    <row r="145" spans="1:6" ht="13.5">
      <c r="A145" s="65">
        <f t="shared" si="13"/>
        <v>130</v>
      </c>
      <c r="B145" s="66">
        <v>40075</v>
      </c>
      <c r="C145" s="65" t="s">
        <v>158</v>
      </c>
      <c r="D145" s="113">
        <v>2</v>
      </c>
      <c r="E145" s="113">
        <v>9.5</v>
      </c>
      <c r="F145" s="1" t="s">
        <v>396</v>
      </c>
    </row>
    <row r="146" spans="1:6" ht="13.5">
      <c r="A146" s="65">
        <f t="shared" si="13"/>
        <v>131</v>
      </c>
      <c r="B146" s="66">
        <v>40077</v>
      </c>
      <c r="C146" s="65" t="s">
        <v>158</v>
      </c>
      <c r="D146" s="113">
        <v>2</v>
      </c>
      <c r="E146" s="113">
        <v>7.5</v>
      </c>
      <c r="F146" s="1" t="s">
        <v>396</v>
      </c>
    </row>
    <row r="147" spans="1:6" ht="13.5">
      <c r="A147" s="65">
        <f t="shared" si="13"/>
        <v>132</v>
      </c>
      <c r="B147" s="66">
        <v>40078</v>
      </c>
      <c r="C147" s="65" t="s">
        <v>158</v>
      </c>
      <c r="D147" s="113">
        <v>1</v>
      </c>
      <c r="E147" s="113">
        <v>6.5</v>
      </c>
      <c r="F147" s="1" t="s">
        <v>396</v>
      </c>
    </row>
    <row r="148" spans="1:6" ht="13.5">
      <c r="A148" s="65">
        <f t="shared" si="13"/>
        <v>133</v>
      </c>
      <c r="B148" s="66">
        <v>40083</v>
      </c>
      <c r="C148" s="65" t="s">
        <v>158</v>
      </c>
      <c r="D148" s="113">
        <v>2.5</v>
      </c>
      <c r="E148" s="113">
        <v>4</v>
      </c>
      <c r="F148" s="1" t="s">
        <v>396</v>
      </c>
    </row>
    <row r="149" spans="1:6" ht="13.5">
      <c r="A149" s="65">
        <f aca="true" t="shared" si="14" ref="A149:A154">A148+1</f>
        <v>134</v>
      </c>
      <c r="B149" s="66">
        <v>40089</v>
      </c>
      <c r="C149" s="65" t="s">
        <v>158</v>
      </c>
      <c r="D149" s="113">
        <v>2</v>
      </c>
      <c r="E149" s="113">
        <v>2</v>
      </c>
      <c r="F149" s="1" t="s">
        <v>396</v>
      </c>
    </row>
    <row r="150" spans="1:6" ht="13.5">
      <c r="A150" s="65">
        <f t="shared" si="14"/>
        <v>135</v>
      </c>
      <c r="B150" s="66">
        <v>40092</v>
      </c>
      <c r="C150" s="65" t="s">
        <v>158</v>
      </c>
      <c r="D150" s="113">
        <v>0</v>
      </c>
      <c r="E150" s="113">
        <v>22</v>
      </c>
      <c r="F150" s="1" t="s">
        <v>435</v>
      </c>
    </row>
    <row r="151" spans="1:6" ht="13.5">
      <c r="A151" s="65">
        <f t="shared" si="14"/>
        <v>136</v>
      </c>
      <c r="B151" s="66">
        <v>40096</v>
      </c>
      <c r="C151" s="65" t="s">
        <v>158</v>
      </c>
      <c r="D151" s="113">
        <v>2</v>
      </c>
      <c r="E151" s="113">
        <v>20</v>
      </c>
      <c r="F151" s="1" t="s">
        <v>436</v>
      </c>
    </row>
    <row r="152" spans="1:6" ht="13.5">
      <c r="A152" s="65">
        <f t="shared" si="14"/>
        <v>137</v>
      </c>
      <c r="B152" s="66">
        <v>40103</v>
      </c>
      <c r="C152" s="65" t="s">
        <v>158</v>
      </c>
      <c r="D152" s="113">
        <v>2</v>
      </c>
      <c r="E152" s="113">
        <v>18</v>
      </c>
      <c r="F152" s="1" t="s">
        <v>437</v>
      </c>
    </row>
    <row r="153" spans="1:6" ht="13.5">
      <c r="A153" s="65">
        <f t="shared" si="14"/>
        <v>138</v>
      </c>
      <c r="B153" s="66">
        <v>40110</v>
      </c>
      <c r="C153" s="65" t="s">
        <v>158</v>
      </c>
      <c r="D153" s="113">
        <v>4</v>
      </c>
      <c r="E153" s="113">
        <v>14</v>
      </c>
      <c r="F153" s="1" t="s">
        <v>437</v>
      </c>
    </row>
    <row r="154" spans="1:6" ht="13.5">
      <c r="A154" s="65">
        <f t="shared" si="14"/>
        <v>139</v>
      </c>
      <c r="B154" s="66">
        <v>40117</v>
      </c>
      <c r="C154" s="65" t="s">
        <v>158</v>
      </c>
      <c r="D154" s="113">
        <v>2</v>
      </c>
      <c r="E154" s="113">
        <v>12</v>
      </c>
      <c r="F154" s="1" t="s">
        <v>437</v>
      </c>
    </row>
    <row r="155" spans="1:6" ht="13.5">
      <c r="A155" s="65">
        <f aca="true" t="shared" si="15" ref="A155:A161">A154+1</f>
        <v>140</v>
      </c>
      <c r="B155" s="66">
        <v>40124</v>
      </c>
      <c r="C155" s="65" t="s">
        <v>158</v>
      </c>
      <c r="D155" s="113">
        <v>3</v>
      </c>
      <c r="E155" s="113">
        <v>9</v>
      </c>
      <c r="F155" s="1" t="s">
        <v>437</v>
      </c>
    </row>
    <row r="156" spans="1:6" ht="13.5">
      <c r="A156" s="65">
        <f t="shared" si="15"/>
        <v>141</v>
      </c>
      <c r="B156" s="66">
        <v>40131</v>
      </c>
      <c r="C156" s="65" t="s">
        <v>158</v>
      </c>
      <c r="D156" s="113">
        <v>3</v>
      </c>
      <c r="E156" s="113">
        <v>6</v>
      </c>
      <c r="F156" s="1" t="s">
        <v>437</v>
      </c>
    </row>
    <row r="157" spans="1:6" ht="13.5">
      <c r="A157" s="65">
        <f t="shared" si="15"/>
        <v>142</v>
      </c>
      <c r="B157" s="66">
        <v>40135</v>
      </c>
      <c r="C157" s="65" t="s">
        <v>158</v>
      </c>
      <c r="D157" s="113">
        <v>0</v>
      </c>
      <c r="E157" s="113">
        <v>26</v>
      </c>
      <c r="F157" s="1" t="s">
        <v>435</v>
      </c>
    </row>
    <row r="158" spans="1:6" ht="13.5">
      <c r="A158" s="65">
        <f t="shared" si="15"/>
        <v>143</v>
      </c>
      <c r="B158" s="66">
        <v>40138</v>
      </c>
      <c r="C158" s="65" t="s">
        <v>158</v>
      </c>
      <c r="D158" s="113">
        <v>5</v>
      </c>
      <c r="E158" s="113">
        <v>21</v>
      </c>
      <c r="F158" s="1" t="s">
        <v>437</v>
      </c>
    </row>
    <row r="159" spans="1:6" ht="13.5">
      <c r="A159" s="65">
        <f t="shared" si="15"/>
        <v>144</v>
      </c>
      <c r="B159" s="66">
        <v>40139</v>
      </c>
      <c r="C159" s="65" t="s">
        <v>158</v>
      </c>
      <c r="D159" s="113">
        <v>2</v>
      </c>
      <c r="E159" s="113">
        <v>19</v>
      </c>
      <c r="F159" s="1" t="s">
        <v>437</v>
      </c>
    </row>
    <row r="160" spans="1:6" ht="13.5">
      <c r="A160" s="65">
        <f t="shared" si="15"/>
        <v>145</v>
      </c>
      <c r="B160" s="66">
        <v>40139</v>
      </c>
      <c r="C160" s="65" t="s">
        <v>158</v>
      </c>
      <c r="D160" s="113">
        <v>3</v>
      </c>
      <c r="E160" s="113">
        <v>16</v>
      </c>
      <c r="F160" s="1" t="s">
        <v>458</v>
      </c>
    </row>
    <row r="161" spans="1:6" ht="13.5">
      <c r="A161" s="65">
        <f t="shared" si="15"/>
        <v>146</v>
      </c>
      <c r="B161" s="66">
        <v>40142</v>
      </c>
      <c r="C161" s="65" t="s">
        <v>158</v>
      </c>
      <c r="D161" s="113">
        <v>1</v>
      </c>
      <c r="E161" s="113">
        <v>15</v>
      </c>
      <c r="F161" s="1" t="s">
        <v>458</v>
      </c>
    </row>
    <row r="162" spans="1:6" ht="13.5">
      <c r="A162" s="65">
        <f aca="true" t="shared" si="16" ref="A162:A168">A161+1</f>
        <v>147</v>
      </c>
      <c r="B162" s="66">
        <v>40145</v>
      </c>
      <c r="C162" s="65" t="s">
        <v>158</v>
      </c>
      <c r="D162" s="113">
        <v>3</v>
      </c>
      <c r="E162" s="113">
        <v>12</v>
      </c>
      <c r="F162" s="1" t="s">
        <v>437</v>
      </c>
    </row>
    <row r="163" spans="1:6" ht="13.5">
      <c r="A163" s="65">
        <f t="shared" si="16"/>
        <v>148</v>
      </c>
      <c r="B163" s="66">
        <v>40153</v>
      </c>
      <c r="C163" s="65" t="s">
        <v>158</v>
      </c>
      <c r="D163" s="113">
        <v>2.5</v>
      </c>
      <c r="E163" s="113">
        <v>9.5</v>
      </c>
      <c r="F163" s="1" t="s">
        <v>437</v>
      </c>
    </row>
    <row r="164" spans="1:6" ht="13.5">
      <c r="A164" s="65">
        <f t="shared" si="16"/>
        <v>149</v>
      </c>
      <c r="B164" s="66">
        <v>40159</v>
      </c>
      <c r="C164" s="65" t="s">
        <v>158</v>
      </c>
      <c r="D164" s="113">
        <v>1.5</v>
      </c>
      <c r="E164" s="113">
        <v>8</v>
      </c>
      <c r="F164" s="1" t="s">
        <v>437</v>
      </c>
    </row>
    <row r="165" spans="1:6" ht="13.5">
      <c r="A165" s="65">
        <f t="shared" si="16"/>
        <v>150</v>
      </c>
      <c r="B165" s="66">
        <v>40160</v>
      </c>
      <c r="C165" s="65" t="s">
        <v>158</v>
      </c>
      <c r="D165" s="113">
        <v>1.5</v>
      </c>
      <c r="E165" s="113">
        <v>6.5</v>
      </c>
      <c r="F165" s="1" t="s">
        <v>437</v>
      </c>
    </row>
    <row r="166" spans="1:6" ht="13.5">
      <c r="A166" s="65">
        <f t="shared" si="16"/>
        <v>151</v>
      </c>
      <c r="B166" s="66">
        <v>40166</v>
      </c>
      <c r="C166" s="65" t="s">
        <v>158</v>
      </c>
      <c r="D166" s="113">
        <v>2.5</v>
      </c>
      <c r="E166" s="113">
        <v>4</v>
      </c>
      <c r="F166" s="1" t="s">
        <v>437</v>
      </c>
    </row>
    <row r="167" spans="1:6" ht="13.5">
      <c r="A167" s="65">
        <f t="shared" si="16"/>
        <v>152</v>
      </c>
      <c r="B167" s="66">
        <v>40173</v>
      </c>
      <c r="C167" s="65" t="s">
        <v>158</v>
      </c>
      <c r="D167" s="113">
        <v>2.5</v>
      </c>
      <c r="E167" s="113">
        <v>1.5</v>
      </c>
      <c r="F167" s="1" t="s">
        <v>437</v>
      </c>
    </row>
    <row r="168" spans="1:6" ht="13.5">
      <c r="A168" s="65">
        <f t="shared" si="16"/>
        <v>153</v>
      </c>
      <c r="B168" s="66">
        <v>40175</v>
      </c>
      <c r="C168" s="65" t="s">
        <v>158</v>
      </c>
      <c r="D168" s="113">
        <v>0</v>
      </c>
      <c r="E168" s="113">
        <v>21.5</v>
      </c>
      <c r="F168" s="1" t="s">
        <v>473</v>
      </c>
    </row>
    <row r="169" spans="1:6" ht="13.5">
      <c r="A169" s="65">
        <f aca="true" t="shared" si="17" ref="A169:A175">A168+1</f>
        <v>154</v>
      </c>
      <c r="B169" s="66">
        <v>40188</v>
      </c>
      <c r="C169" s="65" t="s">
        <v>158</v>
      </c>
      <c r="D169" s="113">
        <v>3</v>
      </c>
      <c r="E169" s="113">
        <v>18.5</v>
      </c>
      <c r="F169" s="1" t="s">
        <v>475</v>
      </c>
    </row>
    <row r="170" spans="1:6" ht="13.5">
      <c r="A170" s="65">
        <f t="shared" si="17"/>
        <v>155</v>
      </c>
      <c r="B170" s="66">
        <v>40189</v>
      </c>
      <c r="C170" s="65" t="s">
        <v>158</v>
      </c>
      <c r="D170" s="113">
        <v>3</v>
      </c>
      <c r="E170" s="113">
        <v>15.5</v>
      </c>
      <c r="F170" s="1" t="s">
        <v>476</v>
      </c>
    </row>
    <row r="171" spans="1:6" ht="13.5">
      <c r="A171" s="65">
        <f t="shared" si="17"/>
        <v>156</v>
      </c>
      <c r="B171" s="66">
        <v>40194</v>
      </c>
      <c r="C171" s="65" t="s">
        <v>158</v>
      </c>
      <c r="D171" s="113">
        <v>3</v>
      </c>
      <c r="E171" s="113">
        <v>12.5</v>
      </c>
      <c r="F171" s="1" t="s">
        <v>475</v>
      </c>
    </row>
    <row r="172" spans="1:6" ht="13.5">
      <c r="A172" s="65">
        <f t="shared" si="17"/>
        <v>157</v>
      </c>
      <c r="B172" s="66">
        <v>40195</v>
      </c>
      <c r="C172" s="65" t="s">
        <v>158</v>
      </c>
      <c r="D172" s="113">
        <v>2.5</v>
      </c>
      <c r="E172" s="113">
        <v>10</v>
      </c>
      <c r="F172" s="1" t="s">
        <v>475</v>
      </c>
    </row>
    <row r="173" spans="1:6" ht="13.5">
      <c r="A173" s="65">
        <f t="shared" si="17"/>
        <v>158</v>
      </c>
      <c r="B173" s="66">
        <v>40175</v>
      </c>
      <c r="C173" s="65" t="s">
        <v>158</v>
      </c>
      <c r="D173" s="113">
        <v>0</v>
      </c>
      <c r="E173" s="113">
        <v>20</v>
      </c>
      <c r="F173" s="1" t="s">
        <v>486</v>
      </c>
    </row>
    <row r="174" spans="1:7" ht="13.5">
      <c r="A174" s="65">
        <f t="shared" si="17"/>
        <v>159</v>
      </c>
      <c r="B174" s="66">
        <v>40201</v>
      </c>
      <c r="C174" s="65" t="s">
        <v>19</v>
      </c>
      <c r="D174" s="113">
        <v>7</v>
      </c>
      <c r="E174" s="113">
        <v>13</v>
      </c>
      <c r="F174" s="1" t="s">
        <v>485</v>
      </c>
      <c r="G174" s="72" t="s">
        <v>148</v>
      </c>
    </row>
    <row r="175" spans="1:6" ht="13.5">
      <c r="A175" s="65">
        <f t="shared" si="17"/>
        <v>160</v>
      </c>
      <c r="B175" s="66">
        <v>40202</v>
      </c>
      <c r="C175" s="65" t="s">
        <v>19</v>
      </c>
      <c r="D175" s="113">
        <v>3</v>
      </c>
      <c r="E175" s="113">
        <v>10</v>
      </c>
      <c r="F175" s="1" t="s">
        <v>475</v>
      </c>
    </row>
    <row r="176" spans="1:6" ht="13.5">
      <c r="A176" s="65">
        <f aca="true" t="shared" si="18" ref="A176:A195">A175+1</f>
        <v>161</v>
      </c>
      <c r="B176" s="66">
        <v>40208</v>
      </c>
      <c r="C176" s="65" t="s">
        <v>19</v>
      </c>
      <c r="D176" s="113">
        <v>3</v>
      </c>
      <c r="E176" s="113">
        <v>7</v>
      </c>
      <c r="F176" s="1" t="s">
        <v>475</v>
      </c>
    </row>
    <row r="177" spans="1:7" ht="13.5">
      <c r="A177" s="65">
        <f t="shared" si="18"/>
        <v>162</v>
      </c>
      <c r="B177" s="66">
        <v>40209</v>
      </c>
      <c r="C177" s="65" t="s">
        <v>19</v>
      </c>
      <c r="D177" s="113">
        <v>1</v>
      </c>
      <c r="E177" s="113">
        <v>6</v>
      </c>
      <c r="F177" s="1" t="s">
        <v>492</v>
      </c>
      <c r="G177" s="72" t="s">
        <v>148</v>
      </c>
    </row>
    <row r="178" spans="1:6" ht="13.5">
      <c r="A178" s="65">
        <f t="shared" si="18"/>
        <v>163</v>
      </c>
      <c r="B178" s="66">
        <v>40209</v>
      </c>
      <c r="C178" s="65" t="s">
        <v>516</v>
      </c>
      <c r="D178" s="113">
        <v>1</v>
      </c>
      <c r="E178" s="113">
        <v>5</v>
      </c>
      <c r="F178" s="1" t="s">
        <v>475</v>
      </c>
    </row>
    <row r="179" spans="1:6" ht="13.5">
      <c r="A179" s="65">
        <f t="shared" si="18"/>
        <v>164</v>
      </c>
      <c r="B179" s="66">
        <v>40215</v>
      </c>
      <c r="C179" s="65" t="s">
        <v>516</v>
      </c>
      <c r="D179" s="113">
        <v>3</v>
      </c>
      <c r="E179" s="113">
        <v>2</v>
      </c>
      <c r="F179" s="1" t="s">
        <v>475</v>
      </c>
    </row>
    <row r="180" spans="1:6" ht="13.5">
      <c r="A180" s="65">
        <f t="shared" si="18"/>
        <v>165</v>
      </c>
      <c r="B180" s="66">
        <v>40219</v>
      </c>
      <c r="C180" s="65" t="s">
        <v>516</v>
      </c>
      <c r="D180" s="113">
        <v>0</v>
      </c>
      <c r="E180" s="113">
        <v>13</v>
      </c>
      <c r="F180" s="1" t="s">
        <v>475</v>
      </c>
    </row>
    <row r="181" spans="1:6" ht="13.5">
      <c r="A181" s="65">
        <f t="shared" si="18"/>
        <v>166</v>
      </c>
      <c r="B181" s="66">
        <v>40219</v>
      </c>
      <c r="C181" s="65" t="s">
        <v>517</v>
      </c>
      <c r="D181" s="113">
        <v>0</v>
      </c>
      <c r="E181" s="113">
        <v>10</v>
      </c>
      <c r="F181" s="1" t="s">
        <v>497</v>
      </c>
    </row>
    <row r="182" spans="1:6" ht="13.5">
      <c r="A182" s="65">
        <f t="shared" si="18"/>
        <v>167</v>
      </c>
      <c r="B182" s="66">
        <v>40220</v>
      </c>
      <c r="C182" s="65" t="s">
        <v>496</v>
      </c>
      <c r="D182" s="113">
        <v>0.5</v>
      </c>
      <c r="E182" s="113">
        <v>9.5</v>
      </c>
      <c r="F182" s="1" t="s">
        <v>498</v>
      </c>
    </row>
    <row r="183" spans="1:6" ht="13.5">
      <c r="A183" s="65">
        <f t="shared" si="18"/>
        <v>168</v>
      </c>
      <c r="B183" s="66">
        <v>40220</v>
      </c>
      <c r="C183" s="65" t="s">
        <v>19</v>
      </c>
      <c r="D183" s="113">
        <v>1</v>
      </c>
      <c r="E183" s="113">
        <v>12</v>
      </c>
      <c r="F183" s="1" t="s">
        <v>475</v>
      </c>
    </row>
    <row r="184" spans="1:6" ht="13.5">
      <c r="A184" s="65">
        <f>A183+1</f>
        <v>169</v>
      </c>
      <c r="B184" s="66">
        <v>40223</v>
      </c>
      <c r="C184" s="65" t="s">
        <v>19</v>
      </c>
      <c r="D184" s="113">
        <v>2.5</v>
      </c>
      <c r="E184" s="113">
        <v>9.5</v>
      </c>
      <c r="F184" s="1" t="s">
        <v>475</v>
      </c>
    </row>
    <row r="185" spans="1:6" ht="13.5">
      <c r="A185" s="65">
        <f t="shared" si="18"/>
        <v>170</v>
      </c>
      <c r="B185" s="66">
        <v>40229</v>
      </c>
      <c r="C185" s="65" t="s">
        <v>19</v>
      </c>
      <c r="D185" s="113">
        <v>2.5</v>
      </c>
      <c r="E185" s="113">
        <v>7</v>
      </c>
      <c r="F185" s="1" t="s">
        <v>475</v>
      </c>
    </row>
    <row r="186" spans="1:6" ht="13.5">
      <c r="A186" s="65">
        <f aca="true" t="shared" si="19" ref="A186:A196">A185+1</f>
        <v>171</v>
      </c>
      <c r="B186" s="66">
        <v>40229</v>
      </c>
      <c r="C186" s="65" t="s">
        <v>19</v>
      </c>
      <c r="D186" s="113">
        <v>2</v>
      </c>
      <c r="E186" s="113">
        <v>5</v>
      </c>
      <c r="F186" s="1" t="s">
        <v>475</v>
      </c>
    </row>
    <row r="187" spans="1:6" ht="13.5">
      <c r="A187" s="65">
        <f t="shared" si="18"/>
        <v>172</v>
      </c>
      <c r="B187" s="66">
        <v>40237</v>
      </c>
      <c r="C187" s="65" t="s">
        <v>19</v>
      </c>
      <c r="D187" s="113">
        <v>1</v>
      </c>
      <c r="E187" s="113">
        <v>4</v>
      </c>
      <c r="F187" s="1" t="s">
        <v>475</v>
      </c>
    </row>
    <row r="188" spans="1:6" ht="13.5">
      <c r="A188" s="65">
        <f t="shared" si="19"/>
        <v>173</v>
      </c>
      <c r="B188" s="66">
        <v>40237</v>
      </c>
      <c r="C188" s="65" t="s">
        <v>496</v>
      </c>
      <c r="D188" s="113">
        <v>1</v>
      </c>
      <c r="E188" s="113">
        <v>8.5</v>
      </c>
      <c r="F188" s="1" t="s">
        <v>498</v>
      </c>
    </row>
    <row r="189" spans="1:6" ht="13.5">
      <c r="A189" s="65">
        <f t="shared" si="18"/>
        <v>174</v>
      </c>
      <c r="B189" s="66">
        <v>40243</v>
      </c>
      <c r="C189" s="65" t="s">
        <v>19</v>
      </c>
      <c r="D189" s="113">
        <v>3</v>
      </c>
      <c r="E189" s="113">
        <v>1</v>
      </c>
      <c r="F189" s="1" t="s">
        <v>476</v>
      </c>
    </row>
    <row r="190" spans="1:6" ht="13.5">
      <c r="A190" s="65">
        <f t="shared" si="19"/>
        <v>175</v>
      </c>
      <c r="B190" s="66">
        <v>40243</v>
      </c>
      <c r="C190" s="65" t="s">
        <v>518</v>
      </c>
      <c r="D190" s="113">
        <v>2.5</v>
      </c>
      <c r="E190" s="113">
        <v>6</v>
      </c>
      <c r="F190" s="1" t="s">
        <v>498</v>
      </c>
    </row>
    <row r="191" spans="1:6" ht="13.5">
      <c r="A191" s="65">
        <f t="shared" si="18"/>
        <v>176</v>
      </c>
      <c r="B191" s="66">
        <v>40251</v>
      </c>
      <c r="C191" s="65" t="s">
        <v>519</v>
      </c>
      <c r="D191" s="113">
        <v>1</v>
      </c>
      <c r="E191" s="113">
        <v>0</v>
      </c>
      <c r="F191" s="1" t="s">
        <v>475</v>
      </c>
    </row>
    <row r="192" spans="1:6" ht="13.5">
      <c r="A192" s="65">
        <f t="shared" si="19"/>
        <v>177</v>
      </c>
      <c r="B192" s="66">
        <v>40251</v>
      </c>
      <c r="C192" s="65" t="s">
        <v>518</v>
      </c>
      <c r="D192" s="113">
        <v>1</v>
      </c>
      <c r="E192" s="113">
        <v>5</v>
      </c>
      <c r="F192" s="1" t="s">
        <v>498</v>
      </c>
    </row>
    <row r="193" spans="1:6" ht="13.5">
      <c r="A193" s="65">
        <f t="shared" si="18"/>
        <v>178</v>
      </c>
      <c r="B193" s="66">
        <v>40258</v>
      </c>
      <c r="C193" s="65" t="s">
        <v>518</v>
      </c>
      <c r="D193" s="113">
        <v>2</v>
      </c>
      <c r="E193" s="113">
        <v>3</v>
      </c>
      <c r="F193" s="1" t="s">
        <v>498</v>
      </c>
    </row>
    <row r="194" spans="1:6" ht="13.5">
      <c r="A194" s="65">
        <f t="shared" si="19"/>
        <v>179</v>
      </c>
      <c r="B194" s="66">
        <v>40264</v>
      </c>
      <c r="C194" s="65" t="s">
        <v>520</v>
      </c>
      <c r="D194" s="113">
        <v>1.5</v>
      </c>
      <c r="E194" s="113">
        <v>1.5</v>
      </c>
      <c r="F194" s="1" t="s">
        <v>498</v>
      </c>
    </row>
    <row r="195" spans="1:6" ht="13.5">
      <c r="A195" s="65">
        <f t="shared" si="18"/>
        <v>180</v>
      </c>
      <c r="B195" s="66">
        <v>40266</v>
      </c>
      <c r="C195" s="65" t="s">
        <v>519</v>
      </c>
      <c r="D195" s="113">
        <v>0</v>
      </c>
      <c r="E195" s="113">
        <v>20</v>
      </c>
      <c r="F195" s="1" t="s">
        <v>435</v>
      </c>
    </row>
    <row r="196" spans="1:6" ht="13.5">
      <c r="A196" s="65">
        <f t="shared" si="19"/>
        <v>181</v>
      </c>
      <c r="B196" s="66">
        <v>40271</v>
      </c>
      <c r="C196" s="65" t="s">
        <v>520</v>
      </c>
      <c r="D196" s="113">
        <v>1.5</v>
      </c>
      <c r="E196" s="113">
        <v>0</v>
      </c>
      <c r="F196" s="1" t="s">
        <v>498</v>
      </c>
    </row>
    <row r="197" spans="1:6" ht="13.5">
      <c r="A197" s="65">
        <f aca="true" t="shared" si="20" ref="A197:A207">A196+1</f>
        <v>182</v>
      </c>
      <c r="B197" s="66">
        <v>40271</v>
      </c>
      <c r="C197" s="65" t="s">
        <v>519</v>
      </c>
      <c r="D197" s="113">
        <v>1</v>
      </c>
      <c r="E197" s="113">
        <v>19</v>
      </c>
      <c r="F197" s="1" t="s">
        <v>437</v>
      </c>
    </row>
    <row r="198" spans="1:6" ht="13.5">
      <c r="A198" s="65">
        <f t="shared" si="20"/>
        <v>183</v>
      </c>
      <c r="B198" s="66">
        <v>40278</v>
      </c>
      <c r="C198" s="65" t="s">
        <v>519</v>
      </c>
      <c r="D198" s="113">
        <v>7</v>
      </c>
      <c r="E198" s="113">
        <v>12</v>
      </c>
      <c r="F198" s="1" t="s">
        <v>437</v>
      </c>
    </row>
    <row r="199" spans="1:6" ht="13.5">
      <c r="A199" s="65">
        <f t="shared" si="20"/>
        <v>184</v>
      </c>
      <c r="B199" s="66">
        <v>40278</v>
      </c>
      <c r="C199" s="65" t="s">
        <v>519</v>
      </c>
      <c r="D199" s="113">
        <v>2.5</v>
      </c>
      <c r="E199" s="113">
        <v>9.5</v>
      </c>
      <c r="F199" s="1" t="s">
        <v>437</v>
      </c>
    </row>
    <row r="200" spans="1:6" ht="13.5">
      <c r="A200" s="65">
        <f t="shared" si="20"/>
        <v>185</v>
      </c>
      <c r="B200" s="66">
        <v>40285</v>
      </c>
      <c r="C200" s="65" t="s">
        <v>519</v>
      </c>
      <c r="D200" s="113">
        <v>1.5</v>
      </c>
      <c r="E200" s="113">
        <v>8</v>
      </c>
      <c r="F200" s="1" t="s">
        <v>437</v>
      </c>
    </row>
    <row r="201" spans="1:6" ht="13.5">
      <c r="A201" s="65">
        <f t="shared" si="20"/>
        <v>186</v>
      </c>
      <c r="B201" s="66">
        <v>40285</v>
      </c>
      <c r="C201" s="65" t="s">
        <v>519</v>
      </c>
      <c r="D201" s="113">
        <v>2</v>
      </c>
      <c r="E201" s="113">
        <v>6</v>
      </c>
      <c r="F201" s="1" t="s">
        <v>437</v>
      </c>
    </row>
    <row r="202" spans="1:6" ht="13.5">
      <c r="A202" s="65">
        <f t="shared" si="20"/>
        <v>187</v>
      </c>
      <c r="B202" s="66">
        <v>40292</v>
      </c>
      <c r="C202" s="65" t="s">
        <v>519</v>
      </c>
      <c r="D202" s="113">
        <v>2</v>
      </c>
      <c r="E202" s="113">
        <v>4</v>
      </c>
      <c r="F202" s="1" t="s">
        <v>437</v>
      </c>
    </row>
    <row r="203" spans="1:7" ht="13.5">
      <c r="A203" s="65">
        <f t="shared" si="20"/>
        <v>188</v>
      </c>
      <c r="B203" s="66">
        <v>40293</v>
      </c>
      <c r="C203" s="65" t="s">
        <v>519</v>
      </c>
      <c r="D203" s="113">
        <v>1</v>
      </c>
      <c r="E203" s="113">
        <v>3</v>
      </c>
      <c r="F203" s="1" t="s">
        <v>538</v>
      </c>
      <c r="G203" s="72" t="s">
        <v>148</v>
      </c>
    </row>
    <row r="204" spans="1:6" ht="13.5">
      <c r="A204" s="65">
        <f t="shared" si="20"/>
        <v>189</v>
      </c>
      <c r="B204" s="66">
        <v>40294</v>
      </c>
      <c r="C204" s="65" t="s">
        <v>519</v>
      </c>
      <c r="D204" s="113">
        <v>0</v>
      </c>
      <c r="E204" s="113">
        <v>23</v>
      </c>
      <c r="F204" s="1" t="s">
        <v>435</v>
      </c>
    </row>
    <row r="205" spans="1:6" ht="13.5">
      <c r="A205" s="65">
        <f t="shared" si="20"/>
        <v>190</v>
      </c>
      <c r="B205" s="66">
        <v>40299</v>
      </c>
      <c r="C205" s="65" t="s">
        <v>519</v>
      </c>
      <c r="D205" s="113">
        <v>2</v>
      </c>
      <c r="E205" s="113">
        <v>21</v>
      </c>
      <c r="F205" s="1" t="s">
        <v>437</v>
      </c>
    </row>
    <row r="206" spans="1:6" ht="13.5">
      <c r="A206" s="65">
        <f t="shared" si="20"/>
        <v>191</v>
      </c>
      <c r="B206" s="66">
        <v>40300</v>
      </c>
      <c r="C206" s="65" t="s">
        <v>519</v>
      </c>
      <c r="D206" s="113">
        <v>15</v>
      </c>
      <c r="E206" s="113">
        <v>6</v>
      </c>
      <c r="F206" s="1" t="s">
        <v>437</v>
      </c>
    </row>
    <row r="207" spans="1:7" ht="13.5">
      <c r="A207" s="65">
        <f t="shared" si="20"/>
        <v>192</v>
      </c>
      <c r="B207" s="66">
        <v>40303</v>
      </c>
      <c r="C207" s="65" t="s">
        <v>519</v>
      </c>
      <c r="D207" s="113">
        <v>1</v>
      </c>
      <c r="E207" s="113">
        <v>5</v>
      </c>
      <c r="F207" s="1" t="s">
        <v>540</v>
      </c>
      <c r="G207" s="72" t="s">
        <v>148</v>
      </c>
    </row>
    <row r="208" spans="1:6" ht="13.5">
      <c r="A208" s="65">
        <f aca="true" t="shared" si="21" ref="A208:A213">A207+1</f>
        <v>193</v>
      </c>
      <c r="B208" s="66">
        <v>40306</v>
      </c>
      <c r="C208" s="65" t="s">
        <v>519</v>
      </c>
      <c r="D208" s="113">
        <v>1.5</v>
      </c>
      <c r="E208" s="113">
        <v>3.5</v>
      </c>
      <c r="F208" s="1" t="s">
        <v>437</v>
      </c>
    </row>
    <row r="209" spans="1:6" ht="13.5">
      <c r="A209" s="65">
        <f t="shared" si="21"/>
        <v>194</v>
      </c>
      <c r="B209" s="66">
        <v>40309</v>
      </c>
      <c r="C209" s="65" t="s">
        <v>519</v>
      </c>
      <c r="D209" s="113">
        <v>0</v>
      </c>
      <c r="E209" s="113">
        <v>13.5</v>
      </c>
      <c r="F209" s="1" t="s">
        <v>549</v>
      </c>
    </row>
    <row r="210" spans="1:6" ht="13.5">
      <c r="A210" s="65">
        <f t="shared" si="21"/>
        <v>195</v>
      </c>
      <c r="B210" s="66">
        <v>40313</v>
      </c>
      <c r="C210" s="65" t="s">
        <v>519</v>
      </c>
      <c r="D210" s="113">
        <v>3</v>
      </c>
      <c r="E210" s="113">
        <v>10.5</v>
      </c>
      <c r="F210" s="1" t="s">
        <v>437</v>
      </c>
    </row>
    <row r="211" spans="1:6" ht="13.5">
      <c r="A211" s="65">
        <f t="shared" si="21"/>
        <v>196</v>
      </c>
      <c r="B211" s="66">
        <v>40320</v>
      </c>
      <c r="C211" s="65" t="s">
        <v>519</v>
      </c>
      <c r="D211" s="113">
        <v>2</v>
      </c>
      <c r="E211" s="113">
        <v>8.5</v>
      </c>
      <c r="F211" s="1" t="s">
        <v>437</v>
      </c>
    </row>
    <row r="212" spans="1:6" ht="13.5">
      <c r="A212" s="65">
        <f t="shared" si="21"/>
        <v>197</v>
      </c>
      <c r="B212" s="66">
        <v>40320</v>
      </c>
      <c r="C212" s="65" t="s">
        <v>519</v>
      </c>
      <c r="D212" s="113">
        <v>3.5</v>
      </c>
      <c r="E212" s="113">
        <v>5</v>
      </c>
      <c r="F212" s="1" t="s">
        <v>437</v>
      </c>
    </row>
    <row r="213" spans="1:7" ht="13.5">
      <c r="A213" s="65">
        <f t="shared" si="21"/>
        <v>198</v>
      </c>
      <c r="B213" s="66">
        <v>40334</v>
      </c>
      <c r="C213" s="65" t="s">
        <v>519</v>
      </c>
      <c r="D213" s="113">
        <v>1</v>
      </c>
      <c r="E213" s="113">
        <v>2</v>
      </c>
      <c r="F213" s="1" t="s">
        <v>551</v>
      </c>
      <c r="G213" s="72" t="s">
        <v>148</v>
      </c>
    </row>
    <row r="214" spans="1:6" ht="13.5">
      <c r="A214" s="65">
        <f>A213+1</f>
        <v>199</v>
      </c>
      <c r="B214" s="66">
        <v>40338</v>
      </c>
      <c r="C214" s="65" t="s">
        <v>519</v>
      </c>
      <c r="D214" s="113">
        <v>0</v>
      </c>
      <c r="E214" s="113">
        <v>12</v>
      </c>
      <c r="F214" s="1" t="s">
        <v>549</v>
      </c>
    </row>
    <row r="215" spans="1:6" ht="13.5">
      <c r="A215" s="65">
        <f>A214+1</f>
        <v>200</v>
      </c>
      <c r="B215" s="66">
        <v>40341</v>
      </c>
      <c r="C215" s="65" t="s">
        <v>519</v>
      </c>
      <c r="D215" s="113">
        <v>2.5</v>
      </c>
      <c r="E215" s="113">
        <v>9.5</v>
      </c>
      <c r="F215" s="1" t="s">
        <v>437</v>
      </c>
    </row>
    <row r="216" spans="1:6" ht="13.5">
      <c r="A216" s="65">
        <f>A215+1</f>
        <v>201</v>
      </c>
      <c r="B216" s="66">
        <v>40348</v>
      </c>
      <c r="C216" s="65" t="s">
        <v>519</v>
      </c>
      <c r="D216" s="113">
        <v>2</v>
      </c>
      <c r="E216" s="113">
        <v>7.5</v>
      </c>
      <c r="F216" s="1" t="s">
        <v>437</v>
      </c>
    </row>
    <row r="217" spans="1:6" ht="13.5">
      <c r="A217" s="65">
        <f>A216+1</f>
        <v>202</v>
      </c>
      <c r="B217" s="66">
        <v>40355</v>
      </c>
      <c r="C217" s="65" t="s">
        <v>519</v>
      </c>
      <c r="D217" s="113">
        <v>3</v>
      </c>
      <c r="E217" s="113">
        <v>4.5</v>
      </c>
      <c r="F217" s="1" t="s">
        <v>437</v>
      </c>
    </row>
    <row r="218" spans="1:6" ht="13.5">
      <c r="A218" s="65">
        <f>A217+1</f>
        <v>203</v>
      </c>
      <c r="B218" s="66">
        <v>40361</v>
      </c>
      <c r="C218" s="65" t="s">
        <v>519</v>
      </c>
      <c r="D218" s="113">
        <v>0</v>
      </c>
      <c r="E218" s="113">
        <v>14.5</v>
      </c>
      <c r="F218" s="1" t="s">
        <v>549</v>
      </c>
    </row>
    <row r="219" spans="1:6" ht="13.5">
      <c r="A219" s="65">
        <f aca="true" t="shared" si="22" ref="A219:A226">A218+1</f>
        <v>204</v>
      </c>
      <c r="B219" s="66">
        <v>40363</v>
      </c>
      <c r="C219" s="65" t="s">
        <v>519</v>
      </c>
      <c r="D219" s="113">
        <v>3</v>
      </c>
      <c r="E219" s="113">
        <v>11.5</v>
      </c>
      <c r="F219" s="1" t="s">
        <v>437</v>
      </c>
    </row>
    <row r="220" spans="1:6" ht="13.5">
      <c r="A220" s="65">
        <f t="shared" si="22"/>
        <v>205</v>
      </c>
      <c r="B220" s="66">
        <v>40378</v>
      </c>
      <c r="C220" s="65" t="s">
        <v>519</v>
      </c>
      <c r="D220" s="113">
        <v>3</v>
      </c>
      <c r="E220" s="113">
        <v>8.5</v>
      </c>
      <c r="F220" s="1" t="s">
        <v>437</v>
      </c>
    </row>
    <row r="221" spans="1:6" ht="13.5">
      <c r="A221" s="65">
        <f t="shared" si="22"/>
        <v>206</v>
      </c>
      <c r="B221" s="66">
        <v>40383</v>
      </c>
      <c r="C221" s="65" t="s">
        <v>519</v>
      </c>
      <c r="D221" s="113">
        <v>3</v>
      </c>
      <c r="E221" s="113">
        <v>5.5</v>
      </c>
      <c r="F221" s="1" t="s">
        <v>437</v>
      </c>
    </row>
    <row r="222" spans="1:6" ht="13.5">
      <c r="A222" s="65">
        <f t="shared" si="22"/>
        <v>207</v>
      </c>
      <c r="B222" s="66">
        <v>40384</v>
      </c>
      <c r="C222" s="65" t="s">
        <v>519</v>
      </c>
      <c r="D222" s="113">
        <v>1</v>
      </c>
      <c r="E222" s="113">
        <v>4.5</v>
      </c>
      <c r="F222" s="1" t="s">
        <v>551</v>
      </c>
    </row>
    <row r="223" spans="1:6" ht="13.5">
      <c r="A223" s="65">
        <f t="shared" si="22"/>
        <v>208</v>
      </c>
      <c r="B223" s="66">
        <v>40387</v>
      </c>
      <c r="C223" s="65" t="s">
        <v>519</v>
      </c>
      <c r="D223" s="113">
        <v>0</v>
      </c>
      <c r="E223" s="113">
        <v>14.5</v>
      </c>
      <c r="F223" s="1" t="s">
        <v>549</v>
      </c>
    </row>
    <row r="224" spans="1:6" ht="13.5">
      <c r="A224" s="65">
        <f t="shared" si="22"/>
        <v>209</v>
      </c>
      <c r="B224" s="66">
        <v>40390</v>
      </c>
      <c r="C224" s="65" t="s">
        <v>519</v>
      </c>
      <c r="D224" s="113">
        <v>3</v>
      </c>
      <c r="E224" s="113">
        <v>11.5</v>
      </c>
      <c r="F224" s="1" t="s">
        <v>476</v>
      </c>
    </row>
    <row r="225" spans="1:6" ht="13.5">
      <c r="A225" s="65">
        <f t="shared" si="22"/>
        <v>210</v>
      </c>
      <c r="B225" s="66">
        <v>40390</v>
      </c>
      <c r="C225" s="65" t="s">
        <v>519</v>
      </c>
      <c r="D225" s="113">
        <v>1.5</v>
      </c>
      <c r="E225" s="113">
        <v>10</v>
      </c>
      <c r="F225" s="1" t="s">
        <v>437</v>
      </c>
    </row>
    <row r="226" spans="1:6" ht="13.5">
      <c r="A226" s="65">
        <f t="shared" si="22"/>
        <v>211</v>
      </c>
      <c r="B226" s="66">
        <v>40391</v>
      </c>
      <c r="C226" s="65" t="s">
        <v>519</v>
      </c>
      <c r="D226" s="113">
        <v>1</v>
      </c>
      <c r="E226" s="113">
        <v>9</v>
      </c>
      <c r="F226" s="1" t="s">
        <v>437</v>
      </c>
    </row>
  </sheetData>
  <mergeCells count="1">
    <mergeCell ref="A1:G1"/>
  </mergeCells>
  <printOptions/>
  <pageMargins left="0.65" right="0.21" top="1" bottom="0.94" header="0.512" footer="0.512"/>
  <pageSetup horizontalDpi="600" verticalDpi="600" orientation="portrait" paperSize="9" r:id="rId1"/>
  <headerFooter alignWithMargins="0">
    <oddHeader>&amp;R&amp;D &amp;T</oddHead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view="pageBreakPreview" zoomScaleSheetLayoutView="100" workbookViewId="0" topLeftCell="A1">
      <pane ySplit="4" topLeftCell="BM22" activePane="bottomLeft" state="frozen"/>
      <selection pane="topLeft" activeCell="A1" sqref="A1"/>
      <selection pane="bottomLeft" activeCell="F3" sqref="F3"/>
    </sheetView>
  </sheetViews>
  <sheetFormatPr defaultColWidth="9.00390625" defaultRowHeight="13.5"/>
  <cols>
    <col min="1" max="1" width="14.75390625" style="10" bestFit="1" customWidth="1"/>
    <col min="2" max="2" width="5.75390625" style="13" bestFit="1" customWidth="1"/>
    <col min="3" max="3" width="17.625" style="10" bestFit="1" customWidth="1"/>
    <col min="4" max="4" width="10.625" style="10" bestFit="1" customWidth="1"/>
    <col min="5" max="5" width="10.00390625" style="10" bestFit="1" customWidth="1"/>
    <col min="6" max="6" width="10.875" style="10" bestFit="1" customWidth="1"/>
    <col min="7" max="7" width="10.75390625" style="10" bestFit="1" customWidth="1"/>
    <col min="8" max="16384" width="9.00390625" style="10" customWidth="1"/>
  </cols>
  <sheetData>
    <row r="1" spans="1:7" s="12" customFormat="1" ht="21">
      <c r="A1" s="123" t="s">
        <v>23</v>
      </c>
      <c r="B1" s="123"/>
      <c r="C1" s="123"/>
      <c r="D1" s="123"/>
      <c r="E1" s="123"/>
      <c r="F1" s="123"/>
      <c r="G1" s="123"/>
    </row>
    <row r="2" spans="5:7" ht="12">
      <c r="E2" s="3"/>
      <c r="F2" s="3" t="s">
        <v>3</v>
      </c>
      <c r="G2" s="2">
        <v>39457</v>
      </c>
    </row>
    <row r="3" spans="5:7" ht="12.75" thickBot="1">
      <c r="E3" s="3"/>
      <c r="F3" s="3" t="s">
        <v>4</v>
      </c>
      <c r="G3" s="2">
        <f>MAX(F5:F30)</f>
        <v>39596</v>
      </c>
    </row>
    <row r="4" spans="1:7" ht="14.25" thickBot="1">
      <c r="A4" s="19" t="s">
        <v>25</v>
      </c>
      <c r="B4" s="15" t="s">
        <v>24</v>
      </c>
      <c r="C4" s="16" t="s">
        <v>26</v>
      </c>
      <c r="D4" s="16" t="s">
        <v>27</v>
      </c>
      <c r="E4" s="16" t="s">
        <v>28</v>
      </c>
      <c r="F4" s="22" t="s">
        <v>0</v>
      </c>
      <c r="G4" s="23" t="s">
        <v>76</v>
      </c>
    </row>
    <row r="5" spans="1:7" ht="13.5">
      <c r="A5" s="59" t="s">
        <v>70</v>
      </c>
      <c r="B5" s="60">
        <v>117</v>
      </c>
      <c r="C5" s="61" t="s">
        <v>71</v>
      </c>
      <c r="D5" s="61" t="s">
        <v>72</v>
      </c>
      <c r="E5" s="61">
        <v>1</v>
      </c>
      <c r="F5" s="62">
        <v>39596</v>
      </c>
      <c r="G5" s="63">
        <f>E5*4000</f>
        <v>4000</v>
      </c>
    </row>
    <row r="6" spans="1:7" s="29" customFormat="1" ht="13.5">
      <c r="A6" s="132" t="s">
        <v>75</v>
      </c>
      <c r="B6" s="25">
        <v>15</v>
      </c>
      <c r="C6" s="26" t="s">
        <v>57</v>
      </c>
      <c r="D6" s="26" t="s">
        <v>41</v>
      </c>
      <c r="E6" s="136">
        <v>2</v>
      </c>
      <c r="F6" s="134">
        <v>39495</v>
      </c>
      <c r="G6" s="133">
        <f>E6*4000</f>
        <v>8000</v>
      </c>
    </row>
    <row r="7" spans="1:7" s="29" customFormat="1" ht="13.5">
      <c r="A7" s="132"/>
      <c r="B7" s="30">
        <v>139</v>
      </c>
      <c r="C7" s="31" t="s">
        <v>67</v>
      </c>
      <c r="D7" s="31" t="s">
        <v>69</v>
      </c>
      <c r="E7" s="136"/>
      <c r="F7" s="135"/>
      <c r="G7" s="133"/>
    </row>
    <row r="8" spans="1:7" s="29" customFormat="1" ht="13.5">
      <c r="A8" s="24" t="s">
        <v>54</v>
      </c>
      <c r="B8" s="32">
        <v>12</v>
      </c>
      <c r="C8" s="33" t="s">
        <v>35</v>
      </c>
      <c r="D8" s="33" t="s">
        <v>55</v>
      </c>
      <c r="E8" s="33">
        <v>1</v>
      </c>
      <c r="F8" s="27">
        <v>39466</v>
      </c>
      <c r="G8" s="28">
        <f>E8*4000</f>
        <v>4000</v>
      </c>
    </row>
    <row r="9" spans="1:7" s="29" customFormat="1" ht="13.5">
      <c r="A9" s="24" t="s">
        <v>56</v>
      </c>
      <c r="B9" s="32">
        <v>14</v>
      </c>
      <c r="C9" s="33" t="s">
        <v>35</v>
      </c>
      <c r="D9" s="33" t="s">
        <v>41</v>
      </c>
      <c r="E9" s="33">
        <v>1</v>
      </c>
      <c r="F9" s="27">
        <v>39460</v>
      </c>
      <c r="G9" s="28">
        <f>E9*4000</f>
        <v>4000</v>
      </c>
    </row>
    <row r="10" spans="1:7" ht="13.5">
      <c r="A10" s="24" t="s">
        <v>89</v>
      </c>
      <c r="B10" s="32">
        <v>108</v>
      </c>
      <c r="C10" s="33" t="s">
        <v>67</v>
      </c>
      <c r="D10" s="33" t="s">
        <v>59</v>
      </c>
      <c r="E10" s="33">
        <v>1</v>
      </c>
      <c r="F10" s="27">
        <v>39543</v>
      </c>
      <c r="G10" s="28">
        <f>E10*4000</f>
        <v>4000</v>
      </c>
    </row>
    <row r="11" spans="1:7" s="29" customFormat="1" ht="13.5">
      <c r="A11" s="24" t="s">
        <v>52</v>
      </c>
      <c r="B11" s="32">
        <v>11</v>
      </c>
      <c r="C11" s="33" t="s">
        <v>50</v>
      </c>
      <c r="D11" s="33" t="s">
        <v>53</v>
      </c>
      <c r="E11" s="33">
        <v>2</v>
      </c>
      <c r="F11" s="27">
        <v>39460</v>
      </c>
      <c r="G11" s="28">
        <f>E11*4000</f>
        <v>8000</v>
      </c>
    </row>
    <row r="12" spans="1:7" s="29" customFormat="1" ht="13.5">
      <c r="A12" s="132" t="s">
        <v>42</v>
      </c>
      <c r="B12" s="25">
        <v>6</v>
      </c>
      <c r="C12" s="26" t="s">
        <v>43</v>
      </c>
      <c r="D12" s="26" t="s">
        <v>36</v>
      </c>
      <c r="E12" s="136">
        <v>2</v>
      </c>
      <c r="F12" s="134">
        <v>39460</v>
      </c>
      <c r="G12" s="133">
        <f>E12*4000</f>
        <v>8000</v>
      </c>
    </row>
    <row r="13" spans="1:7" s="29" customFormat="1" ht="13.5">
      <c r="A13" s="132"/>
      <c r="B13" s="30">
        <v>999</v>
      </c>
      <c r="C13" s="31" t="s">
        <v>71</v>
      </c>
      <c r="D13" s="31" t="s">
        <v>65</v>
      </c>
      <c r="E13" s="136"/>
      <c r="F13" s="135"/>
      <c r="G13" s="133"/>
    </row>
    <row r="14" spans="1:7" s="29" customFormat="1" ht="13.5">
      <c r="A14" s="24" t="s">
        <v>49</v>
      </c>
      <c r="B14" s="32">
        <v>10</v>
      </c>
      <c r="C14" s="33" t="s">
        <v>50</v>
      </c>
      <c r="D14" s="33" t="s">
        <v>51</v>
      </c>
      <c r="E14" s="33">
        <v>2</v>
      </c>
      <c r="F14" s="27">
        <v>39460</v>
      </c>
      <c r="G14" s="28">
        <f>E14*4000</f>
        <v>8000</v>
      </c>
    </row>
    <row r="15" spans="1:7" s="29" customFormat="1" ht="13.5">
      <c r="A15" s="24" t="s">
        <v>73</v>
      </c>
      <c r="B15" s="32">
        <v>305</v>
      </c>
      <c r="C15" s="33" t="s">
        <v>68</v>
      </c>
      <c r="D15" s="33" t="s">
        <v>69</v>
      </c>
      <c r="E15" s="33">
        <v>1</v>
      </c>
      <c r="F15" s="27">
        <v>39460</v>
      </c>
      <c r="G15" s="28">
        <f>E15*4000</f>
        <v>4000</v>
      </c>
    </row>
    <row r="16" spans="1:7" s="29" customFormat="1" ht="13.5">
      <c r="A16" s="24" t="s">
        <v>60</v>
      </c>
      <c r="B16" s="32">
        <v>17</v>
      </c>
      <c r="C16" s="34" t="s">
        <v>61</v>
      </c>
      <c r="D16" s="33" t="s">
        <v>62</v>
      </c>
      <c r="E16" s="33">
        <v>2</v>
      </c>
      <c r="F16" s="27">
        <v>39460</v>
      </c>
      <c r="G16" s="28">
        <f>E16*4000</f>
        <v>8000</v>
      </c>
    </row>
    <row r="17" spans="1:7" s="29" customFormat="1" ht="13.5">
      <c r="A17" s="24" t="s">
        <v>39</v>
      </c>
      <c r="B17" s="32">
        <v>5</v>
      </c>
      <c r="C17" s="33" t="s">
        <v>40</v>
      </c>
      <c r="D17" s="33" t="s">
        <v>41</v>
      </c>
      <c r="E17" s="33">
        <v>1</v>
      </c>
      <c r="F17" s="27">
        <v>39460</v>
      </c>
      <c r="G17" s="28">
        <f>E17*4000</f>
        <v>4000</v>
      </c>
    </row>
    <row r="18" spans="1:7" s="29" customFormat="1" ht="13.5">
      <c r="A18" s="137" t="s">
        <v>34</v>
      </c>
      <c r="B18" s="25">
        <v>2</v>
      </c>
      <c r="C18" s="26" t="s">
        <v>35</v>
      </c>
      <c r="D18" s="26" t="s">
        <v>36</v>
      </c>
      <c r="E18" s="136">
        <v>3</v>
      </c>
      <c r="F18" s="134">
        <v>39460</v>
      </c>
      <c r="G18" s="133">
        <f>E18*4000</f>
        <v>12000</v>
      </c>
    </row>
    <row r="19" spans="1:7" s="29" customFormat="1" ht="13.5">
      <c r="A19" s="137"/>
      <c r="B19" s="35">
        <v>23</v>
      </c>
      <c r="C19" s="36" t="s">
        <v>68</v>
      </c>
      <c r="D19" s="36" t="s">
        <v>65</v>
      </c>
      <c r="E19" s="136"/>
      <c r="F19" s="135"/>
      <c r="G19" s="133"/>
    </row>
    <row r="20" spans="1:7" s="29" customFormat="1" ht="13.5">
      <c r="A20" s="137"/>
      <c r="B20" s="30">
        <v>16</v>
      </c>
      <c r="C20" s="31" t="s">
        <v>58</v>
      </c>
      <c r="D20" s="31" t="s">
        <v>59</v>
      </c>
      <c r="E20" s="136"/>
      <c r="F20" s="135"/>
      <c r="G20" s="133"/>
    </row>
    <row r="21" spans="1:7" s="29" customFormat="1" ht="13.5">
      <c r="A21" s="24" t="s">
        <v>32</v>
      </c>
      <c r="B21" s="32">
        <v>1</v>
      </c>
      <c r="C21" s="33" t="s">
        <v>33</v>
      </c>
      <c r="D21" s="33" t="s">
        <v>31</v>
      </c>
      <c r="E21" s="33">
        <v>2</v>
      </c>
      <c r="F21" s="27">
        <v>39460</v>
      </c>
      <c r="G21" s="28">
        <f>E21*4000</f>
        <v>8000</v>
      </c>
    </row>
    <row r="22" spans="1:7" s="29" customFormat="1" ht="13.5">
      <c r="A22" s="132" t="s">
        <v>44</v>
      </c>
      <c r="B22" s="25">
        <v>7</v>
      </c>
      <c r="C22" s="26" t="s">
        <v>35</v>
      </c>
      <c r="D22" s="26" t="s">
        <v>45</v>
      </c>
      <c r="E22" s="136">
        <v>2</v>
      </c>
      <c r="F22" s="134">
        <v>39460</v>
      </c>
      <c r="G22" s="133">
        <f>E22*4000</f>
        <v>8000</v>
      </c>
    </row>
    <row r="23" spans="1:7" s="29" customFormat="1" ht="13.5">
      <c r="A23" s="132"/>
      <c r="B23" s="30">
        <v>39</v>
      </c>
      <c r="C23" s="31" t="s">
        <v>68</v>
      </c>
      <c r="D23" s="31" t="s">
        <v>69</v>
      </c>
      <c r="E23" s="136"/>
      <c r="F23" s="135"/>
      <c r="G23" s="133"/>
    </row>
    <row r="24" spans="1:7" s="29" customFormat="1" ht="13.5">
      <c r="A24" s="24" t="s">
        <v>48</v>
      </c>
      <c r="B24" s="32">
        <v>9</v>
      </c>
      <c r="C24" s="33" t="s">
        <v>47</v>
      </c>
      <c r="D24" s="33" t="s">
        <v>31</v>
      </c>
      <c r="E24" s="33">
        <v>1</v>
      </c>
      <c r="F24" s="27">
        <v>39460</v>
      </c>
      <c r="G24" s="28">
        <f aca="true" t="shared" si="0" ref="G24:G30">E24*4000</f>
        <v>4000</v>
      </c>
    </row>
    <row r="25" spans="1:7" ht="13.5">
      <c r="A25" s="24" t="s">
        <v>46</v>
      </c>
      <c r="B25" s="32">
        <v>8</v>
      </c>
      <c r="C25" s="33" t="s">
        <v>47</v>
      </c>
      <c r="D25" s="33" t="s">
        <v>45</v>
      </c>
      <c r="E25" s="33">
        <v>1</v>
      </c>
      <c r="F25" s="27">
        <v>39586</v>
      </c>
      <c r="G25" s="28">
        <f t="shared" si="0"/>
        <v>4000</v>
      </c>
    </row>
    <row r="26" spans="1:7" s="29" customFormat="1" ht="13.5">
      <c r="A26" s="24" t="s">
        <v>29</v>
      </c>
      <c r="B26" s="32">
        <v>0</v>
      </c>
      <c r="C26" s="33" t="s">
        <v>30</v>
      </c>
      <c r="D26" s="33" t="s">
        <v>31</v>
      </c>
      <c r="E26" s="33">
        <v>1</v>
      </c>
      <c r="F26" s="27">
        <v>39460</v>
      </c>
      <c r="G26" s="28">
        <f t="shared" si="0"/>
        <v>4000</v>
      </c>
    </row>
    <row r="27" spans="1:7" s="29" customFormat="1" ht="13.5">
      <c r="A27" s="24" t="s">
        <v>37</v>
      </c>
      <c r="B27" s="32">
        <v>3</v>
      </c>
      <c r="C27" s="34" t="s">
        <v>38</v>
      </c>
      <c r="D27" s="33" t="s">
        <v>36</v>
      </c>
      <c r="E27" s="33">
        <v>2</v>
      </c>
      <c r="F27" s="27">
        <v>39457</v>
      </c>
      <c r="G27" s="28">
        <f t="shared" si="0"/>
        <v>8000</v>
      </c>
    </row>
    <row r="28" spans="1:7" s="29" customFormat="1" ht="13.5">
      <c r="A28" s="24" t="s">
        <v>66</v>
      </c>
      <c r="B28" s="32">
        <v>22</v>
      </c>
      <c r="C28" s="33" t="s">
        <v>67</v>
      </c>
      <c r="D28" s="33" t="s">
        <v>65</v>
      </c>
      <c r="E28" s="33">
        <v>1</v>
      </c>
      <c r="F28" s="27">
        <v>39480</v>
      </c>
      <c r="G28" s="28">
        <f t="shared" si="0"/>
        <v>4000</v>
      </c>
    </row>
    <row r="29" spans="1:7" s="29" customFormat="1" ht="13.5">
      <c r="A29" s="24" t="s">
        <v>63</v>
      </c>
      <c r="B29" s="32">
        <v>18</v>
      </c>
      <c r="C29" s="33" t="s">
        <v>64</v>
      </c>
      <c r="D29" s="33" t="s">
        <v>65</v>
      </c>
      <c r="E29" s="33">
        <v>1</v>
      </c>
      <c r="F29" s="27">
        <v>39508</v>
      </c>
      <c r="G29" s="28">
        <f t="shared" si="0"/>
        <v>4000</v>
      </c>
    </row>
    <row r="30" spans="1:7" s="29" customFormat="1" ht="14.25" thickBot="1">
      <c r="A30" s="37" t="s">
        <v>74</v>
      </c>
      <c r="B30" s="38">
        <v>777</v>
      </c>
      <c r="C30" s="39" t="s">
        <v>67</v>
      </c>
      <c r="D30" s="39" t="s">
        <v>65</v>
      </c>
      <c r="E30" s="39">
        <v>1</v>
      </c>
      <c r="F30" s="40">
        <v>39460</v>
      </c>
      <c r="G30" s="41">
        <f t="shared" si="0"/>
        <v>4000</v>
      </c>
    </row>
    <row r="31" spans="1:7" ht="14.25" thickBot="1">
      <c r="A31" s="129" t="s">
        <v>28</v>
      </c>
      <c r="B31" s="130"/>
      <c r="C31" s="130"/>
      <c r="D31" s="131"/>
      <c r="E31" s="18">
        <f>SUM(E5:E30)</f>
        <v>31</v>
      </c>
      <c r="F31" s="17" t="s">
        <v>77</v>
      </c>
      <c r="G31" s="20">
        <f>SUM(G5:G30)</f>
        <v>124000</v>
      </c>
    </row>
    <row r="32" ht="12">
      <c r="A32" s="21" t="s">
        <v>146</v>
      </c>
    </row>
  </sheetData>
  <mergeCells count="18">
    <mergeCell ref="F18:F20"/>
    <mergeCell ref="F22:F23"/>
    <mergeCell ref="G18:G20"/>
    <mergeCell ref="G22:G23"/>
    <mergeCell ref="E12:E13"/>
    <mergeCell ref="E22:E23"/>
    <mergeCell ref="A18:A20"/>
    <mergeCell ref="E18:E20"/>
    <mergeCell ref="A31:D31"/>
    <mergeCell ref="A1:G1"/>
    <mergeCell ref="A6:A7"/>
    <mergeCell ref="A12:A13"/>
    <mergeCell ref="G6:G7"/>
    <mergeCell ref="G12:G13"/>
    <mergeCell ref="F6:F7"/>
    <mergeCell ref="F12:F13"/>
    <mergeCell ref="A22:A23"/>
    <mergeCell ref="E6:E7"/>
  </mergeCells>
  <printOptions/>
  <pageMargins left="0.65" right="0.21" top="1" bottom="0.94" header="0.512" footer="0.512"/>
  <pageSetup horizontalDpi="600" verticalDpi="600" orientation="portrait" paperSize="9" r:id="rId2"/>
  <headerFooter alignWithMargins="0">
    <oddHeader>&amp;R&amp;D &amp;T</oddHeader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view="pageBreakPreview" zoomScaleSheetLayoutView="100" workbookViewId="0" topLeftCell="A1">
      <pane ySplit="3" topLeftCell="BM20" activePane="bottomLeft" state="frozen"/>
      <selection pane="topLeft" activeCell="A1" sqref="A1"/>
      <selection pane="bottomLeft" activeCell="E40" sqref="E40"/>
    </sheetView>
  </sheetViews>
  <sheetFormatPr defaultColWidth="9.00390625" defaultRowHeight="13.5"/>
  <cols>
    <col min="1" max="1" width="14.75390625" style="10" bestFit="1" customWidth="1"/>
    <col min="2" max="2" width="5.75390625" style="13" bestFit="1" customWidth="1"/>
    <col min="3" max="3" width="25.25390625" style="10" bestFit="1" customWidth="1"/>
    <col min="4" max="4" width="12.50390625" style="10" bestFit="1" customWidth="1"/>
    <col min="5" max="5" width="10.00390625" style="10" bestFit="1" customWidth="1"/>
    <col min="6" max="6" width="10.00390625" style="10" customWidth="1"/>
    <col min="7" max="7" width="10.75390625" style="10" bestFit="1" customWidth="1"/>
    <col min="8" max="16384" width="9.00390625" style="10" customWidth="1"/>
  </cols>
  <sheetData>
    <row r="1" spans="1:7" s="12" customFormat="1" ht="21">
      <c r="A1" s="123" t="s">
        <v>23</v>
      </c>
      <c r="B1" s="123"/>
      <c r="C1" s="123"/>
      <c r="D1" s="123"/>
      <c r="E1" s="123"/>
      <c r="F1" s="123"/>
      <c r="G1" s="123"/>
    </row>
    <row r="2" spans="5:7" ht="12.75" thickBot="1">
      <c r="E2" s="3"/>
      <c r="F2" s="3"/>
      <c r="G2" s="2"/>
    </row>
    <row r="3" spans="1:7" ht="14.25" thickBot="1">
      <c r="A3" s="78" t="s">
        <v>25</v>
      </c>
      <c r="B3" s="74" t="s">
        <v>24</v>
      </c>
      <c r="C3" s="16" t="s">
        <v>26</v>
      </c>
      <c r="D3" s="16" t="s">
        <v>190</v>
      </c>
      <c r="E3" s="16" t="s">
        <v>28</v>
      </c>
      <c r="F3" s="75" t="s">
        <v>0</v>
      </c>
      <c r="G3" s="23" t="s">
        <v>76</v>
      </c>
    </row>
    <row r="4" spans="1:7" s="73" customFormat="1" ht="13.5">
      <c r="A4" s="97" t="s">
        <v>200</v>
      </c>
      <c r="B4" s="98">
        <v>0</v>
      </c>
      <c r="C4" s="96" t="s">
        <v>212</v>
      </c>
      <c r="D4" s="96" t="s">
        <v>191</v>
      </c>
      <c r="E4" s="96">
        <v>1</v>
      </c>
      <c r="F4" s="101">
        <v>39821</v>
      </c>
      <c r="G4" s="63">
        <f>E4*4200</f>
        <v>4200</v>
      </c>
    </row>
    <row r="5" spans="1:7" s="73" customFormat="1" ht="13.5">
      <c r="A5" s="109" t="s">
        <v>358</v>
      </c>
      <c r="B5" s="110">
        <v>1</v>
      </c>
      <c r="C5" s="111" t="s">
        <v>250</v>
      </c>
      <c r="D5" s="111" t="s">
        <v>193</v>
      </c>
      <c r="E5" s="111">
        <v>1</v>
      </c>
      <c r="F5" s="102">
        <v>40006</v>
      </c>
      <c r="G5" s="112">
        <f>E5*4200</f>
        <v>4200</v>
      </c>
    </row>
    <row r="6" spans="1:7" s="80" customFormat="1" ht="13.5">
      <c r="A6" s="138" t="s">
        <v>34</v>
      </c>
      <c r="B6" s="140">
        <v>2</v>
      </c>
      <c r="C6" s="83" t="s">
        <v>250</v>
      </c>
      <c r="D6" s="84" t="s">
        <v>192</v>
      </c>
      <c r="E6" s="142">
        <v>2</v>
      </c>
      <c r="F6" s="144">
        <v>39768</v>
      </c>
      <c r="G6" s="146">
        <f aca="true" t="shared" si="0" ref="G6:G38">E6*4200</f>
        <v>8400</v>
      </c>
    </row>
    <row r="7" spans="1:7" s="80" customFormat="1" ht="13.5">
      <c r="A7" s="139"/>
      <c r="B7" s="141"/>
      <c r="C7" s="79" t="s">
        <v>208</v>
      </c>
      <c r="D7" s="85" t="s">
        <v>192</v>
      </c>
      <c r="E7" s="143"/>
      <c r="F7" s="145"/>
      <c r="G7" s="116"/>
    </row>
    <row r="8" spans="1:7" s="73" customFormat="1" ht="13.5">
      <c r="A8" s="138" t="s">
        <v>37</v>
      </c>
      <c r="B8" s="140">
        <v>3</v>
      </c>
      <c r="C8" s="86" t="s">
        <v>249</v>
      </c>
      <c r="D8" s="84" t="s">
        <v>192</v>
      </c>
      <c r="E8" s="142">
        <v>2</v>
      </c>
      <c r="F8" s="144">
        <v>39765</v>
      </c>
      <c r="G8" s="146">
        <f t="shared" si="0"/>
        <v>8400</v>
      </c>
    </row>
    <row r="9" spans="1:7" s="73" customFormat="1" ht="13.5">
      <c r="A9" s="139"/>
      <c r="B9" s="141"/>
      <c r="C9" s="87" t="s">
        <v>208</v>
      </c>
      <c r="D9" s="85" t="s">
        <v>192</v>
      </c>
      <c r="E9" s="143"/>
      <c r="F9" s="145"/>
      <c r="G9" s="116"/>
    </row>
    <row r="10" spans="1:7" s="73" customFormat="1" ht="13.5">
      <c r="A10" s="88" t="s">
        <v>211</v>
      </c>
      <c r="B10" s="89">
        <v>6</v>
      </c>
      <c r="C10" s="90" t="s">
        <v>212</v>
      </c>
      <c r="D10" s="77" t="s">
        <v>197</v>
      </c>
      <c r="E10" s="77">
        <v>1</v>
      </c>
      <c r="F10" s="76">
        <v>39766</v>
      </c>
      <c r="G10" s="28">
        <f>E10*4200</f>
        <v>4200</v>
      </c>
    </row>
    <row r="11" spans="1:7" s="73" customFormat="1" ht="13.5">
      <c r="A11" s="88" t="s">
        <v>44</v>
      </c>
      <c r="B11" s="89">
        <v>7</v>
      </c>
      <c r="C11" s="77" t="s">
        <v>187</v>
      </c>
      <c r="D11" s="77" t="s">
        <v>193</v>
      </c>
      <c r="E11" s="77">
        <v>1</v>
      </c>
      <c r="F11" s="76">
        <v>39770</v>
      </c>
      <c r="G11" s="28">
        <f>E11*4200</f>
        <v>4200</v>
      </c>
    </row>
    <row r="12" spans="1:7" s="29" customFormat="1" ht="13.5">
      <c r="A12" s="88" t="s">
        <v>355</v>
      </c>
      <c r="B12" s="89">
        <v>8</v>
      </c>
      <c r="C12" s="77" t="s">
        <v>250</v>
      </c>
      <c r="D12" s="77" t="s">
        <v>202</v>
      </c>
      <c r="E12" s="77">
        <v>1</v>
      </c>
      <c r="F12" s="76">
        <v>40013</v>
      </c>
      <c r="G12" s="28">
        <f>E12*4200</f>
        <v>4200</v>
      </c>
    </row>
    <row r="13" spans="1:7" s="73" customFormat="1" ht="13.5">
      <c r="A13" s="88" t="s">
        <v>189</v>
      </c>
      <c r="B13" s="89">
        <v>9</v>
      </c>
      <c r="C13" s="77" t="s">
        <v>204</v>
      </c>
      <c r="D13" s="77" t="s">
        <v>193</v>
      </c>
      <c r="E13" s="77">
        <v>1</v>
      </c>
      <c r="F13" s="76">
        <v>39775</v>
      </c>
      <c r="G13" s="28">
        <f t="shared" si="0"/>
        <v>4200</v>
      </c>
    </row>
    <row r="14" spans="1:7" s="73" customFormat="1" ht="13.5">
      <c r="A14" s="88" t="s">
        <v>188</v>
      </c>
      <c r="B14" s="89">
        <v>10</v>
      </c>
      <c r="C14" s="77" t="s">
        <v>220</v>
      </c>
      <c r="D14" s="77" t="s">
        <v>202</v>
      </c>
      <c r="E14" s="77">
        <v>1</v>
      </c>
      <c r="F14" s="76">
        <v>39775</v>
      </c>
      <c r="G14" s="28">
        <f t="shared" si="0"/>
        <v>4200</v>
      </c>
    </row>
    <row r="15" spans="1:7" s="73" customFormat="1" ht="13.5">
      <c r="A15" s="138" t="s">
        <v>52</v>
      </c>
      <c r="B15" s="140">
        <v>11</v>
      </c>
      <c r="C15" s="83" t="s">
        <v>212</v>
      </c>
      <c r="D15" s="84" t="s">
        <v>248</v>
      </c>
      <c r="E15" s="142">
        <v>2</v>
      </c>
      <c r="F15" s="144">
        <v>39768</v>
      </c>
      <c r="G15" s="146">
        <f t="shared" si="0"/>
        <v>8400</v>
      </c>
    </row>
    <row r="16" spans="1:7" s="73" customFormat="1" ht="13.5">
      <c r="A16" s="139"/>
      <c r="B16" s="141"/>
      <c r="C16" s="79" t="s">
        <v>247</v>
      </c>
      <c r="D16" s="85" t="s">
        <v>197</v>
      </c>
      <c r="E16" s="143"/>
      <c r="F16" s="145"/>
      <c r="G16" s="116"/>
    </row>
    <row r="17" spans="1:7" s="29" customFormat="1" ht="13.5">
      <c r="A17" s="107" t="s">
        <v>356</v>
      </c>
      <c r="B17" s="98">
        <v>12</v>
      </c>
      <c r="C17" s="106" t="s">
        <v>357</v>
      </c>
      <c r="D17" s="96" t="s">
        <v>193</v>
      </c>
      <c r="E17" s="96">
        <v>1</v>
      </c>
      <c r="F17" s="108">
        <v>39978</v>
      </c>
      <c r="G17" s="63">
        <f t="shared" si="0"/>
        <v>4200</v>
      </c>
    </row>
    <row r="18" spans="1:7" s="73" customFormat="1" ht="13.5">
      <c r="A18" s="91" t="s">
        <v>213</v>
      </c>
      <c r="B18" s="89">
        <v>13</v>
      </c>
      <c r="C18" s="77" t="s">
        <v>196</v>
      </c>
      <c r="D18" s="77" t="s">
        <v>191</v>
      </c>
      <c r="E18" s="77">
        <v>1</v>
      </c>
      <c r="F18" s="102">
        <v>39831</v>
      </c>
      <c r="G18" s="28">
        <f t="shared" si="0"/>
        <v>4200</v>
      </c>
    </row>
    <row r="19" spans="1:7" s="73" customFormat="1" ht="13.5">
      <c r="A19" s="91" t="s">
        <v>206</v>
      </c>
      <c r="B19" s="89">
        <v>14</v>
      </c>
      <c r="C19" s="77" t="s">
        <v>196</v>
      </c>
      <c r="D19" s="77" t="s">
        <v>191</v>
      </c>
      <c r="E19" s="77">
        <v>1</v>
      </c>
      <c r="F19" s="101">
        <v>39775</v>
      </c>
      <c r="G19" s="28">
        <f t="shared" si="0"/>
        <v>4200</v>
      </c>
    </row>
    <row r="20" spans="1:7" s="73" customFormat="1" ht="13.5">
      <c r="A20" s="119" t="s">
        <v>201</v>
      </c>
      <c r="B20" s="140">
        <v>15</v>
      </c>
      <c r="C20" s="86" t="s">
        <v>212</v>
      </c>
      <c r="D20" s="84" t="s">
        <v>197</v>
      </c>
      <c r="E20" s="142">
        <v>2</v>
      </c>
      <c r="F20" s="117">
        <v>39775</v>
      </c>
      <c r="G20" s="146">
        <f t="shared" si="0"/>
        <v>8400</v>
      </c>
    </row>
    <row r="21" spans="1:7" s="73" customFormat="1" ht="13.5">
      <c r="A21" s="119"/>
      <c r="B21" s="141"/>
      <c r="C21" s="87" t="s">
        <v>252</v>
      </c>
      <c r="D21" s="85" t="s">
        <v>197</v>
      </c>
      <c r="E21" s="143"/>
      <c r="F21" s="118"/>
      <c r="G21" s="116"/>
    </row>
    <row r="22" spans="1:7" s="73" customFormat="1" ht="13.5">
      <c r="A22" s="119" t="s">
        <v>198</v>
      </c>
      <c r="B22" s="140">
        <v>16</v>
      </c>
      <c r="C22" s="86" t="s">
        <v>212</v>
      </c>
      <c r="D22" s="84" t="s">
        <v>215</v>
      </c>
      <c r="E22" s="142">
        <v>2</v>
      </c>
      <c r="F22" s="117">
        <v>39768</v>
      </c>
      <c r="G22" s="146">
        <f t="shared" si="0"/>
        <v>8400</v>
      </c>
    </row>
    <row r="23" spans="1:7" s="73" customFormat="1" ht="13.5">
      <c r="A23" s="119"/>
      <c r="B23" s="141"/>
      <c r="C23" s="87" t="s">
        <v>252</v>
      </c>
      <c r="D23" s="85" t="s">
        <v>215</v>
      </c>
      <c r="E23" s="143"/>
      <c r="F23" s="118"/>
      <c r="G23" s="116"/>
    </row>
    <row r="24" spans="1:7" s="73" customFormat="1" ht="13.5">
      <c r="A24" s="138" t="s">
        <v>205</v>
      </c>
      <c r="B24" s="140">
        <v>17</v>
      </c>
      <c r="C24" s="86" t="s">
        <v>362</v>
      </c>
      <c r="D24" s="84" t="s">
        <v>197</v>
      </c>
      <c r="E24" s="142">
        <v>2</v>
      </c>
      <c r="F24" s="117">
        <v>39768</v>
      </c>
      <c r="G24" s="146">
        <f t="shared" si="0"/>
        <v>8400</v>
      </c>
    </row>
    <row r="25" spans="1:7" s="73" customFormat="1" ht="13.5">
      <c r="A25" s="139"/>
      <c r="B25" s="141"/>
      <c r="C25" s="87" t="s">
        <v>254</v>
      </c>
      <c r="D25" s="85" t="s">
        <v>197</v>
      </c>
      <c r="E25" s="143"/>
      <c r="F25" s="118"/>
      <c r="G25" s="116"/>
    </row>
    <row r="26" spans="1:7" s="73" customFormat="1" ht="13.5">
      <c r="A26" s="88" t="s">
        <v>207</v>
      </c>
      <c r="B26" s="89">
        <v>18</v>
      </c>
      <c r="C26" s="92" t="s">
        <v>255</v>
      </c>
      <c r="D26" s="77" t="s">
        <v>215</v>
      </c>
      <c r="E26" s="77">
        <v>1</v>
      </c>
      <c r="F26" s="101">
        <v>39781</v>
      </c>
      <c r="G26" s="95">
        <f>E26*4200</f>
        <v>4200</v>
      </c>
    </row>
    <row r="27" spans="1:7" s="73" customFormat="1" ht="13.5">
      <c r="A27" s="88" t="s">
        <v>203</v>
      </c>
      <c r="B27" s="89">
        <v>22</v>
      </c>
      <c r="C27" s="92" t="s">
        <v>252</v>
      </c>
      <c r="D27" s="77" t="s">
        <v>192</v>
      </c>
      <c r="E27" s="77">
        <v>1</v>
      </c>
      <c r="F27" s="101">
        <v>39774</v>
      </c>
      <c r="G27" s="28">
        <f t="shared" si="0"/>
        <v>4200</v>
      </c>
    </row>
    <row r="28" spans="1:7" s="73" customFormat="1" ht="13.5">
      <c r="A28" s="88" t="s">
        <v>214</v>
      </c>
      <c r="B28" s="89">
        <v>25</v>
      </c>
      <c r="C28" s="92" t="s">
        <v>212</v>
      </c>
      <c r="D28" s="77" t="s">
        <v>215</v>
      </c>
      <c r="E28" s="77">
        <v>1</v>
      </c>
      <c r="F28" s="101">
        <v>39783</v>
      </c>
      <c r="G28" s="28">
        <f t="shared" si="0"/>
        <v>4200</v>
      </c>
    </row>
    <row r="29" spans="1:7" s="73" customFormat="1" ht="13.5">
      <c r="A29" s="88" t="s">
        <v>216</v>
      </c>
      <c r="B29" s="89">
        <v>26</v>
      </c>
      <c r="C29" s="92" t="s">
        <v>217</v>
      </c>
      <c r="D29" s="77" t="s">
        <v>218</v>
      </c>
      <c r="E29" s="77">
        <v>1</v>
      </c>
      <c r="F29" s="101">
        <v>39775</v>
      </c>
      <c r="G29" s="28">
        <f t="shared" si="0"/>
        <v>4200</v>
      </c>
    </row>
    <row r="30" spans="1:7" s="73" customFormat="1" ht="13.5">
      <c r="A30" s="138" t="s">
        <v>210</v>
      </c>
      <c r="B30" s="140">
        <v>83</v>
      </c>
      <c r="C30" s="77" t="s">
        <v>187</v>
      </c>
      <c r="D30" s="77" t="s">
        <v>193</v>
      </c>
      <c r="E30" s="77">
        <v>1</v>
      </c>
      <c r="F30" s="101">
        <v>39789</v>
      </c>
      <c r="G30" s="28">
        <f t="shared" si="0"/>
        <v>4200</v>
      </c>
    </row>
    <row r="31" spans="1:7" s="73" customFormat="1" ht="13.5">
      <c r="A31" s="139"/>
      <c r="B31" s="141"/>
      <c r="C31" s="77" t="s">
        <v>208</v>
      </c>
      <c r="D31" s="77" t="s">
        <v>193</v>
      </c>
      <c r="E31" s="77">
        <v>1</v>
      </c>
      <c r="F31" s="108">
        <v>39991</v>
      </c>
      <c r="G31" s="28">
        <f t="shared" si="0"/>
        <v>4200</v>
      </c>
    </row>
    <row r="32" spans="1:7" s="73" customFormat="1" ht="13.5">
      <c r="A32" s="88" t="s">
        <v>219</v>
      </c>
      <c r="B32" s="89">
        <v>91</v>
      </c>
      <c r="C32" s="92" t="s">
        <v>217</v>
      </c>
      <c r="D32" s="77" t="s">
        <v>192</v>
      </c>
      <c r="E32" s="77">
        <v>1</v>
      </c>
      <c r="F32" s="101">
        <v>39789</v>
      </c>
      <c r="G32" s="28">
        <f t="shared" si="0"/>
        <v>4200</v>
      </c>
    </row>
    <row r="33" spans="1:7" s="29" customFormat="1" ht="13.5">
      <c r="A33" s="138" t="s">
        <v>360</v>
      </c>
      <c r="B33" s="140">
        <v>123</v>
      </c>
      <c r="C33" s="83" t="s">
        <v>361</v>
      </c>
      <c r="D33" s="84" t="s">
        <v>215</v>
      </c>
      <c r="E33" s="142">
        <v>2</v>
      </c>
      <c r="F33" s="151">
        <v>40013</v>
      </c>
      <c r="G33" s="146">
        <f>E33*4200</f>
        <v>8400</v>
      </c>
    </row>
    <row r="34" spans="1:7" s="29" customFormat="1" ht="13.5">
      <c r="A34" s="139"/>
      <c r="B34" s="141"/>
      <c r="C34" s="79" t="s">
        <v>253</v>
      </c>
      <c r="D34" s="85" t="s">
        <v>193</v>
      </c>
      <c r="E34" s="143"/>
      <c r="F34" s="152"/>
      <c r="G34" s="116"/>
    </row>
    <row r="35" spans="1:7" s="73" customFormat="1" ht="13.5">
      <c r="A35" s="88" t="s">
        <v>209</v>
      </c>
      <c r="B35" s="89">
        <v>128</v>
      </c>
      <c r="C35" s="92" t="s">
        <v>353</v>
      </c>
      <c r="D35" s="77" t="s">
        <v>354</v>
      </c>
      <c r="E35" s="77">
        <v>1</v>
      </c>
      <c r="F35" s="101">
        <v>39774</v>
      </c>
      <c r="G35" s="28">
        <f t="shared" si="0"/>
        <v>4200</v>
      </c>
    </row>
    <row r="36" spans="1:7" s="73" customFormat="1" ht="13.5">
      <c r="A36" s="88" t="s">
        <v>352</v>
      </c>
      <c r="B36" s="89">
        <v>305</v>
      </c>
      <c r="C36" s="92" t="s">
        <v>208</v>
      </c>
      <c r="D36" s="77" t="s">
        <v>193</v>
      </c>
      <c r="E36" s="77">
        <v>1</v>
      </c>
      <c r="F36" s="101">
        <v>39984</v>
      </c>
      <c r="G36" s="28">
        <f t="shared" si="0"/>
        <v>4200</v>
      </c>
    </row>
    <row r="37" spans="1:7" s="73" customFormat="1" ht="13.5">
      <c r="A37" s="88" t="s">
        <v>39</v>
      </c>
      <c r="B37" s="89">
        <v>935</v>
      </c>
      <c r="C37" s="77" t="s">
        <v>196</v>
      </c>
      <c r="D37" s="77" t="s">
        <v>197</v>
      </c>
      <c r="E37" s="77">
        <v>1</v>
      </c>
      <c r="F37" s="101">
        <v>39768</v>
      </c>
      <c r="G37" s="28">
        <f t="shared" si="0"/>
        <v>4200</v>
      </c>
    </row>
    <row r="38" spans="1:7" s="73" customFormat="1" ht="13.5">
      <c r="A38" s="147" t="s">
        <v>42</v>
      </c>
      <c r="B38" s="121">
        <v>999</v>
      </c>
      <c r="C38" s="83" t="s">
        <v>250</v>
      </c>
      <c r="D38" s="84" t="s">
        <v>192</v>
      </c>
      <c r="E38" s="136">
        <v>2</v>
      </c>
      <c r="F38" s="117">
        <v>39768</v>
      </c>
      <c r="G38" s="133">
        <f t="shared" si="0"/>
        <v>8400</v>
      </c>
    </row>
    <row r="39" spans="1:7" s="73" customFormat="1" ht="14.25" thickBot="1">
      <c r="A39" s="148"/>
      <c r="B39" s="122"/>
      <c r="C39" s="93" t="s">
        <v>251</v>
      </c>
      <c r="D39" s="94" t="s">
        <v>192</v>
      </c>
      <c r="E39" s="149"/>
      <c r="F39" s="150"/>
      <c r="G39" s="120"/>
    </row>
    <row r="40" spans="1:7" ht="14.25" thickBot="1">
      <c r="A40" s="129" t="s">
        <v>28</v>
      </c>
      <c r="B40" s="130"/>
      <c r="C40" s="130"/>
      <c r="D40" s="130"/>
      <c r="E40" s="81">
        <f>SUM(E4:E38)</f>
        <v>36</v>
      </c>
      <c r="F40" s="17" t="s">
        <v>77</v>
      </c>
      <c r="G40" s="82">
        <f>SUM(G4:G38)</f>
        <v>151200</v>
      </c>
    </row>
    <row r="41" ht="12">
      <c r="A41" s="21"/>
    </row>
  </sheetData>
  <mergeCells count="44">
    <mergeCell ref="F33:F34"/>
    <mergeCell ref="G33:G34"/>
    <mergeCell ref="A30:A31"/>
    <mergeCell ref="B30:B31"/>
    <mergeCell ref="A33:A34"/>
    <mergeCell ref="B33:B34"/>
    <mergeCell ref="E33:E34"/>
    <mergeCell ref="G38:G39"/>
    <mergeCell ref="B38:B39"/>
    <mergeCell ref="A38:A39"/>
    <mergeCell ref="E38:E39"/>
    <mergeCell ref="F38:F39"/>
    <mergeCell ref="G20:G21"/>
    <mergeCell ref="G22:G23"/>
    <mergeCell ref="A24:A25"/>
    <mergeCell ref="B24:B25"/>
    <mergeCell ref="E24:E25"/>
    <mergeCell ref="F24:F25"/>
    <mergeCell ref="G24:G25"/>
    <mergeCell ref="E20:E21"/>
    <mergeCell ref="E22:E23"/>
    <mergeCell ref="F20:F21"/>
    <mergeCell ref="F22:F23"/>
    <mergeCell ref="B20:B21"/>
    <mergeCell ref="B22:B23"/>
    <mergeCell ref="A20:A21"/>
    <mergeCell ref="A22:A23"/>
    <mergeCell ref="F8:F9"/>
    <mergeCell ref="G8:G9"/>
    <mergeCell ref="A6:A7"/>
    <mergeCell ref="B6:B7"/>
    <mergeCell ref="E6:E7"/>
    <mergeCell ref="F6:F7"/>
    <mergeCell ref="G6:G7"/>
    <mergeCell ref="A40:D40"/>
    <mergeCell ref="A1:G1"/>
    <mergeCell ref="A15:A16"/>
    <mergeCell ref="B15:B16"/>
    <mergeCell ref="E15:E16"/>
    <mergeCell ref="F15:F16"/>
    <mergeCell ref="G15:G16"/>
    <mergeCell ref="B8:B9"/>
    <mergeCell ref="A8:A9"/>
    <mergeCell ref="E8:E9"/>
  </mergeCells>
  <printOptions/>
  <pageMargins left="0.65" right="0.21" top="1" bottom="0.94" header="0.512" footer="0.512"/>
  <pageSetup horizontalDpi="600" verticalDpi="600" orientation="portrait" paperSize="9" r:id="rId2"/>
  <headerFooter alignWithMargins="0">
    <oddHeader>&amp;R&amp;D &amp;T</oddHeader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SasakiMakoto</cp:lastModifiedBy>
  <cp:lastPrinted>2009-11-09T04:12:34Z</cp:lastPrinted>
  <dcterms:created xsi:type="dcterms:W3CDTF">2007-02-26T09:50:30Z</dcterms:created>
  <dcterms:modified xsi:type="dcterms:W3CDTF">2010-08-02T06:22:56Z</dcterms:modified>
  <cp:category/>
  <cp:version/>
  <cp:contentType/>
  <cp:contentStatus/>
</cp:coreProperties>
</file>